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2240" windowHeight="7185" tabRatio="920" activeTab="0"/>
  </bookViews>
  <sheets>
    <sheet name="BENJAMÍN MASCULINO" sheetId="1" r:id="rId1"/>
    <sheet name="BENJAMÍN MASCULINO 2ª" sheetId="2" r:id="rId2"/>
    <sheet name="ALEVÍN MASCULINO" sheetId="3" r:id="rId3"/>
    <sheet name="ALEVÍN MASCULINO 2ª" sheetId="4" r:id="rId4"/>
    <sheet name="INFANTIL MASCULINO" sheetId="5" r:id="rId5"/>
    <sheet name="INFANTIL MASCULINO 2ª" sheetId="6" r:id="rId6"/>
    <sheet name="CADETE MASCULINO" sheetId="7" r:id="rId7"/>
    <sheet name="CADETE MASCULINO 2ª"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Order1" hidden="1">255</definedName>
    <definedName name="Combo_MD" localSheetId="2" hidden="1">{"'Sheet5'!$A$1:$F$68"}</definedName>
    <definedName name="Combo_MD" localSheetId="3" hidden="1">{"'Sheet5'!$A$1:$F$68"}</definedName>
    <definedName name="Combo_MD" localSheetId="0" hidden="1">{"'Sheet5'!$A$1:$F$68"}</definedName>
    <definedName name="Combo_MD" localSheetId="1" hidden="1">{"'Sheet5'!$A$1:$F$68"}</definedName>
    <definedName name="Combo_MD" localSheetId="6" hidden="1">{"'Sheet5'!$A$1:$F$68"}</definedName>
    <definedName name="Combo_MD" localSheetId="7" hidden="1">{"'Sheet5'!$A$1:$F$68"}</definedName>
    <definedName name="Combo_MD" localSheetId="4" hidden="1">{"'Sheet5'!$A$1:$F$68"}</definedName>
    <definedName name="Combo_MD" localSheetId="5" hidden="1">{"'Sheet5'!$A$1:$F$68"}</definedName>
    <definedName name="Combo_MD" hidden="1">{"'Sheet5'!$A$1:$F$68"}</definedName>
    <definedName name="Combo_QD_32" localSheetId="2" hidden="1">{"'Sheet5'!$A$1:$F$68"}</definedName>
    <definedName name="Combo_QD_32" localSheetId="3" hidden="1">{"'Sheet5'!$A$1:$F$68"}</definedName>
    <definedName name="Combo_QD_32" localSheetId="0" hidden="1">{"'Sheet5'!$A$1:$F$68"}</definedName>
    <definedName name="Combo_QD_32" localSheetId="1" hidden="1">{"'Sheet5'!$A$1:$F$68"}</definedName>
    <definedName name="Combo_QD_32" localSheetId="6" hidden="1">{"'Sheet5'!$A$1:$F$68"}</definedName>
    <definedName name="Combo_QD_32" localSheetId="7" hidden="1">{"'Sheet5'!$A$1:$F$68"}</definedName>
    <definedName name="Combo_QD_32" localSheetId="4" hidden="1">{"'Sheet5'!$A$1:$F$68"}</definedName>
    <definedName name="Combo_QD_32" localSheetId="5" hidden="1">{"'Sheet5'!$A$1:$F$68"}</definedName>
    <definedName name="Combo_QD_32" hidden="1">{"'Sheet5'!$A$1:$F$68"}</definedName>
    <definedName name="Combo_Qual" localSheetId="2" hidden="1">{"'Sheet5'!$A$1:$F$68"}</definedName>
    <definedName name="Combo_Qual" localSheetId="3" hidden="1">{"'Sheet5'!$A$1:$F$68"}</definedName>
    <definedName name="Combo_Qual" localSheetId="0" hidden="1">{"'Sheet5'!$A$1:$F$68"}</definedName>
    <definedName name="Combo_Qual" localSheetId="1" hidden="1">{"'Sheet5'!$A$1:$F$68"}</definedName>
    <definedName name="Combo_Qual" localSheetId="6" hidden="1">{"'Sheet5'!$A$1:$F$68"}</definedName>
    <definedName name="Combo_Qual" localSheetId="7" hidden="1">{"'Sheet5'!$A$1:$F$68"}</definedName>
    <definedName name="Combo_Qual" localSheetId="4" hidden="1">{"'Sheet5'!$A$1:$F$68"}</definedName>
    <definedName name="Combo_Qual" localSheetId="5" hidden="1">{"'Sheet5'!$A$1:$F$68"}</definedName>
    <definedName name="Combo_Qual" hidden="1">{"'Sheet5'!$A$1:$F$68"}</definedName>
    <definedName name="Combo_Qual_128_8" localSheetId="2" hidden="1">{"'Sheet5'!$A$1:$F$68"}</definedName>
    <definedName name="Combo_Qual_128_8" localSheetId="3" hidden="1">{"'Sheet5'!$A$1:$F$68"}</definedName>
    <definedName name="Combo_Qual_128_8" localSheetId="0" hidden="1">{"'Sheet5'!$A$1:$F$68"}</definedName>
    <definedName name="Combo_Qual_128_8" localSheetId="1" hidden="1">{"'Sheet5'!$A$1:$F$68"}</definedName>
    <definedName name="Combo_Qual_128_8" localSheetId="6" hidden="1">{"'Sheet5'!$A$1:$F$68"}</definedName>
    <definedName name="Combo_Qual_128_8" localSheetId="7" hidden="1">{"'Sheet5'!$A$1:$F$68"}</definedName>
    <definedName name="Combo_Qual_128_8" localSheetId="4" hidden="1">{"'Sheet5'!$A$1:$F$68"}</definedName>
    <definedName name="Combo_Qual_128_8" localSheetId="5" hidden="1">{"'Sheet5'!$A$1:$F$68"}</definedName>
    <definedName name="Combo_Qual_128_8" hidden="1">{"'Sheet5'!$A$1:$F$68"}</definedName>
    <definedName name="Combo_Qual_64_8" localSheetId="2" hidden="1">{"'Sheet5'!$A$1:$F$68"}</definedName>
    <definedName name="Combo_Qual_64_8" localSheetId="3" hidden="1">{"'Sheet5'!$A$1:$F$68"}</definedName>
    <definedName name="Combo_Qual_64_8" localSheetId="0" hidden="1">{"'Sheet5'!$A$1:$F$68"}</definedName>
    <definedName name="Combo_Qual_64_8" localSheetId="1" hidden="1">{"'Sheet5'!$A$1:$F$68"}</definedName>
    <definedName name="Combo_Qual_64_8" localSheetId="6" hidden="1">{"'Sheet5'!$A$1:$F$68"}</definedName>
    <definedName name="Combo_Qual_64_8" localSheetId="7" hidden="1">{"'Sheet5'!$A$1:$F$68"}</definedName>
    <definedName name="Combo_Qual_64_8" localSheetId="4" hidden="1">{"'Sheet5'!$A$1:$F$68"}</definedName>
    <definedName name="Combo_Qual_64_8" localSheetId="5" hidden="1">{"'Sheet5'!$A$1:$F$68"}</definedName>
    <definedName name="Combo_Qual_64_8" hidden="1">{"'Sheet5'!$A$1:$F$68"}</definedName>
    <definedName name="HTML_CodePage" hidden="1">1252</definedName>
    <definedName name="HTML_Control" localSheetId="2" hidden="1">{"'Sheet5'!$A$1:$F$68"}</definedName>
    <definedName name="HTML_Control" localSheetId="3" hidden="1">{"'Sheet5'!$A$1:$F$68"}</definedName>
    <definedName name="HTML_Control" localSheetId="0" hidden="1">{"'Sheet5'!$A$1:$F$68"}</definedName>
    <definedName name="HTML_Control" localSheetId="1" hidden="1">{"'Sheet5'!$A$1:$F$68"}</definedName>
    <definedName name="HTML_Control" localSheetId="6" hidden="1">{"'Sheet5'!$A$1:$F$68"}</definedName>
    <definedName name="HTML_Control" localSheetId="7" hidden="1">{"'Sheet5'!$A$1:$F$68"}</definedName>
    <definedName name="HTML_Control" localSheetId="4" hidden="1">{"'Sheet5'!$A$1:$F$68"}</definedName>
    <definedName name="HTML_Control" localSheetId="5"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poi" localSheetId="2" hidden="1">{"'Sheet5'!$A$1:$F$68"}</definedName>
    <definedName name="poi" localSheetId="3" hidden="1">{"'Sheet5'!$A$1:$F$68"}</definedName>
    <definedName name="poi" localSheetId="0" hidden="1">{"'Sheet5'!$A$1:$F$68"}</definedName>
    <definedName name="poi" localSheetId="1" hidden="1">{"'Sheet5'!$A$1:$F$68"}</definedName>
    <definedName name="poi" localSheetId="6" hidden="1">{"'Sheet5'!$A$1:$F$68"}</definedName>
    <definedName name="poi" localSheetId="7" hidden="1">{"'Sheet5'!$A$1:$F$68"}</definedName>
    <definedName name="poi" localSheetId="4" hidden="1">{"'Sheet5'!$A$1:$F$68"}</definedName>
    <definedName name="poi" localSheetId="5" hidden="1">{"'Sheet5'!$A$1:$F$68"}</definedName>
    <definedName name="poi" hidden="1">{"'Sheet5'!$A$1:$F$68"}</definedName>
    <definedName name="ppp" localSheetId="2" hidden="1">{"'Sheet5'!$A$1:$F$68"}</definedName>
    <definedName name="ppp" localSheetId="3" hidden="1">{"'Sheet5'!$A$1:$F$68"}</definedName>
    <definedName name="ppp" localSheetId="0" hidden="1">{"'Sheet5'!$A$1:$F$68"}</definedName>
    <definedName name="ppp" localSheetId="1" hidden="1">{"'Sheet5'!$A$1:$F$68"}</definedName>
    <definedName name="ppp" localSheetId="6" hidden="1">{"'Sheet5'!$A$1:$F$68"}</definedName>
    <definedName name="ppp" localSheetId="7" hidden="1">{"'Sheet5'!$A$1:$F$68"}</definedName>
    <definedName name="ppp" localSheetId="4" hidden="1">{"'Sheet5'!$A$1:$F$68"}</definedName>
    <definedName name="ppp" localSheetId="5" hidden="1">{"'Sheet5'!$A$1:$F$68"}</definedName>
    <definedName name="ppp" hidden="1">{"'Sheet5'!$A$1:$F$68"}</definedName>
  </definedNames>
  <calcPr fullCalcOnLoad="1"/>
</workbook>
</file>

<file path=xl/sharedStrings.xml><?xml version="1.0" encoding="utf-8"?>
<sst xmlns="http://schemas.openxmlformats.org/spreadsheetml/2006/main" count="535" uniqueCount="185">
  <si>
    <t>Fase Final</t>
  </si>
  <si>
    <t>Semana</t>
  </si>
  <si>
    <t>Territorial</t>
  </si>
  <si>
    <t>Ciudad</t>
  </si>
  <si>
    <t>Club</t>
  </si>
  <si>
    <t>Premios en metálico</t>
  </si>
  <si>
    <t>Categoría</t>
  </si>
  <si>
    <t>Sexo</t>
  </si>
  <si>
    <t>Juez Árbitro</t>
  </si>
  <si>
    <t>Licencia</t>
  </si>
  <si>
    <t>Ranking</t>
  </si>
  <si>
    <t>St</t>
  </si>
  <si>
    <t>CS</t>
  </si>
  <si>
    <t>Jugador</t>
  </si>
  <si>
    <t>Cuartos Final</t>
  </si>
  <si>
    <t>Semifinales</t>
  </si>
  <si>
    <t>Final</t>
  </si>
  <si>
    <t>J.C.CHIA</t>
  </si>
  <si>
    <t>A.LLINAS</t>
  </si>
  <si>
    <t>J.GOMILA</t>
  </si>
  <si>
    <t>Campeón :</t>
  </si>
  <si>
    <t>R.REYES</t>
  </si>
  <si>
    <t>M.MONTAMARTA</t>
  </si>
  <si>
    <t>O.WARD</t>
  </si>
  <si>
    <t>A.SANTE</t>
  </si>
  <si>
    <t>Sorteo fecha/hora</t>
  </si>
  <si>
    <t>#</t>
  </si>
  <si>
    <t>Cabezas  de serie</t>
  </si>
  <si>
    <t>Lucky Losers</t>
  </si>
  <si>
    <t>Reemplaza a</t>
  </si>
  <si>
    <t>Pelota oficial</t>
  </si>
  <si>
    <t>HEAD</t>
  </si>
  <si>
    <t>Representante Jugadores</t>
  </si>
  <si>
    <t>Juez Árbitro y Licencia</t>
  </si>
  <si>
    <t>Firma</t>
  </si>
  <si>
    <t>Fecha Finalización</t>
  </si>
  <si>
    <t>Sello del Club Organizador</t>
  </si>
  <si>
    <t>Sello de la Federación Territorial</t>
  </si>
  <si>
    <t>J.L.CORTIJOS</t>
  </si>
  <si>
    <t>CH.BENET</t>
  </si>
  <si>
    <t>J.SIQUIER</t>
  </si>
  <si>
    <t>A.FERRAGUT</t>
  </si>
  <si>
    <t>2ª Ronda</t>
  </si>
  <si>
    <t>LL.VIDAL</t>
  </si>
  <si>
    <t>J.E.ESCALAS</t>
  </si>
  <si>
    <t>J.M.LOPEZ</t>
  </si>
  <si>
    <t>N.GARCIA</t>
  </si>
  <si>
    <t>V.GALIANA</t>
  </si>
  <si>
    <t>M.SUAU</t>
  </si>
  <si>
    <t>G.JAUME</t>
  </si>
  <si>
    <t>Campeón</t>
  </si>
  <si>
    <t>M.SANZ</t>
  </si>
  <si>
    <t>N.MEQUES</t>
  </si>
  <si>
    <t>P.RIBERA</t>
  </si>
  <si>
    <t>M.FAGEDA</t>
  </si>
  <si>
    <t>A.MIRALLES</t>
  </si>
  <si>
    <t>D.OLIVER</t>
  </si>
  <si>
    <t>S.RUIZ</t>
  </si>
  <si>
    <t>P.CAMPINS</t>
  </si>
  <si>
    <t>I.LOPEZ</t>
  </si>
  <si>
    <t>A.MOREU</t>
  </si>
  <si>
    <t>D.HERNANDEZ</t>
  </si>
  <si>
    <t>J.ROMERO</t>
  </si>
  <si>
    <t>D.ELLENBECK</t>
  </si>
  <si>
    <t>J.B.BORRAS</t>
  </si>
  <si>
    <t>G.RAMIS</t>
  </si>
  <si>
    <t>J.VAQUER</t>
  </si>
  <si>
    <t>T.ROSSELLO</t>
  </si>
  <si>
    <t>LL.GIBANEL</t>
  </si>
  <si>
    <t>LL.RIUTORT</t>
  </si>
  <si>
    <t>D.SANS</t>
  </si>
  <si>
    <t>T.OLIVER</t>
  </si>
  <si>
    <t>M.ALBERTI</t>
  </si>
  <si>
    <t>L.PUERTA</t>
  </si>
  <si>
    <t>N.DOMINGUEZ</t>
  </si>
  <si>
    <t>D.CALVO</t>
  </si>
  <si>
    <t>M.JUAN</t>
  </si>
  <si>
    <t>S.SUAREZ</t>
  </si>
  <si>
    <t>J.M.PALACIO</t>
  </si>
  <si>
    <t>F.SACARES</t>
  </si>
  <si>
    <t>M.VAN DAMME</t>
  </si>
  <si>
    <t>X.MARTINEZ</t>
  </si>
  <si>
    <t>P.VIVES</t>
  </si>
  <si>
    <t>G.ANDZEVICIUS</t>
  </si>
  <si>
    <t>R.OLIVER</t>
  </si>
  <si>
    <t>R.BENNASAR</t>
  </si>
  <si>
    <t>6/3 6/4</t>
  </si>
  <si>
    <t>M.SERRA</t>
  </si>
  <si>
    <t>6/2 6/1</t>
  </si>
  <si>
    <t>6/0 6/3</t>
  </si>
  <si>
    <t>6/3 6/2</t>
  </si>
  <si>
    <t>D.FERNANDEZ</t>
  </si>
  <si>
    <t>6/0 6/0</t>
  </si>
  <si>
    <t>6/2 6/2</t>
  </si>
  <si>
    <t>6/1 6/3</t>
  </si>
  <si>
    <t>R.TOMAS</t>
  </si>
  <si>
    <t>L.LOPEZ</t>
  </si>
  <si>
    <t>6/0 7/5</t>
  </si>
  <si>
    <t>R.MEDINA</t>
  </si>
  <si>
    <t>A.CURES</t>
  </si>
  <si>
    <t>6/0 4/6 7/5</t>
  </si>
  <si>
    <t>K.BELOV</t>
  </si>
  <si>
    <t>6/4 6/3</t>
  </si>
  <si>
    <t>A.CARDONA</t>
  </si>
  <si>
    <t>6/0 6/1</t>
  </si>
  <si>
    <t>T.J.VIDAL</t>
  </si>
  <si>
    <t>6/2 6/3</t>
  </si>
  <si>
    <t>J.D.BARQUERO</t>
  </si>
  <si>
    <t>A.BARCELO</t>
  </si>
  <si>
    <t>B.MANERA</t>
  </si>
  <si>
    <t>7/5 6/0</t>
  </si>
  <si>
    <t>A.PERELLO</t>
  </si>
  <si>
    <t>6/7 6/3 6/2</t>
  </si>
  <si>
    <t>B.RIBAS</t>
  </si>
  <si>
    <t>A.ARTIGUES</t>
  </si>
  <si>
    <t>R.ORENDAIN</t>
  </si>
  <si>
    <t>7/6 6/2</t>
  </si>
  <si>
    <t>N.DE ENRIQUE</t>
  </si>
  <si>
    <t>6/2 6/4</t>
  </si>
  <si>
    <t>C.GARCIA</t>
  </si>
  <si>
    <t>6/1 6/2</t>
  </si>
  <si>
    <t>W.O.</t>
  </si>
  <si>
    <t>6/3 7/5</t>
  </si>
  <si>
    <t>6/3 6/3</t>
  </si>
  <si>
    <t>M.AVELLA</t>
  </si>
  <si>
    <t>6/3 6/1</t>
  </si>
  <si>
    <t>P.A.BAUZA</t>
  </si>
  <si>
    <t>7/5 6/4</t>
  </si>
  <si>
    <t>J.VAZQUEZ</t>
  </si>
  <si>
    <t>0/6 6/1 6/0</t>
  </si>
  <si>
    <t>J.MIRO</t>
  </si>
  <si>
    <t>D.ZAPATA</t>
  </si>
  <si>
    <t>6/1 6/4</t>
  </si>
  <si>
    <t>V.MURILLO</t>
  </si>
  <si>
    <t>M.MARTINEZ</t>
  </si>
  <si>
    <t>6/0 5/7 6/0</t>
  </si>
  <si>
    <t>A.PUENTE</t>
  </si>
  <si>
    <t>6/4 6/0</t>
  </si>
  <si>
    <t>J.BARRAZA</t>
  </si>
  <si>
    <t>D.DEBAKRE</t>
  </si>
  <si>
    <t>P.ROSADO</t>
  </si>
  <si>
    <t>5/7 6/0 6/3</t>
  </si>
  <si>
    <t>6/1 4/6 6/4</t>
  </si>
  <si>
    <t>7/5 6/3</t>
  </si>
  <si>
    <t>W.O. JUSTIFICADO</t>
  </si>
  <si>
    <t>6/4 5/7 6/3</t>
  </si>
  <si>
    <t>6/3 1/6 6/2</t>
  </si>
  <si>
    <t>6/4 3/6 6/4</t>
  </si>
  <si>
    <t>6/4 6/4</t>
  </si>
  <si>
    <t>7/6 6/4</t>
  </si>
  <si>
    <t>6/0 6/2</t>
  </si>
  <si>
    <t>6/4 2/6 6/4</t>
  </si>
  <si>
    <t>3/6 6/2 7/5</t>
  </si>
  <si>
    <t>6/0 3/6 6/2</t>
  </si>
  <si>
    <t>2/6 6/1 6/2</t>
  </si>
  <si>
    <t>W.O.JUSTIFICADO</t>
  </si>
  <si>
    <t>I.RUIZ</t>
  </si>
  <si>
    <t>6/4 6/2</t>
  </si>
  <si>
    <t>G.TRIBALDOS</t>
  </si>
  <si>
    <t>T.CABOT</t>
  </si>
  <si>
    <t>5/7 6/4 10/7</t>
  </si>
  <si>
    <t>A.SANCHEZ</t>
  </si>
  <si>
    <t>6/2 6/0</t>
  </si>
  <si>
    <t>P.ROSSELLO</t>
  </si>
  <si>
    <t>4/6 6/3 10/6</t>
  </si>
  <si>
    <t>L.FRANCISCO</t>
  </si>
  <si>
    <t>7/5 6/1</t>
  </si>
  <si>
    <t>3/6 6/1 6/1</t>
  </si>
  <si>
    <t>6/3 6/0</t>
  </si>
  <si>
    <t>4/6 6/1 6/1</t>
  </si>
  <si>
    <t>6/4 7/6</t>
  </si>
  <si>
    <t>4/6 6/4 6/2</t>
  </si>
  <si>
    <t>3/6 6/4 6/2</t>
  </si>
  <si>
    <t>0/6 7/5 6/4</t>
  </si>
  <si>
    <t>6/2 6/7 6/0</t>
  </si>
  <si>
    <t>6/4 6/1</t>
  </si>
  <si>
    <t>4/6 7/6 11/9</t>
  </si>
  <si>
    <t>4/6 6/2 6/2</t>
  </si>
  <si>
    <t>7/5 2/6 7/5</t>
  </si>
  <si>
    <t>6/4 4/6 7/6</t>
  </si>
  <si>
    <t>6/1 3/6 6/3</t>
  </si>
  <si>
    <t>6/1 6/0</t>
  </si>
  <si>
    <t>1/6 6/3 10/5</t>
  </si>
  <si>
    <t>7/6 7/6</t>
  </si>
  <si>
    <t>1/6 7/5 6/3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</si>
</sst>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h:mm;@"/>
    <numFmt numFmtId="166" formatCode="#,##0\ &quot;€&quot;"/>
    <numFmt numFmtId="167" formatCode="_(* #,##0_);_(* \(#,##0\);_(* &quot;-&quot;_);_(@_)"/>
    <numFmt numFmtId="168" formatCode="_(* #,##0.00_);_(* \(#,##0.00\);_(* &quot;-&quot;??_);_(@_)"/>
    <numFmt numFmtId="169" formatCode="_(&quot;$&quot;* #,##0_);_(&quot;$&quot;* \(#,##0\);_(&quot;$&quot;* &quot;-&quot;_);_(@_)"/>
  </numFmts>
  <fonts count="37">
    <font>
      <sz val="10"/>
      <name val="Arial"/>
      <family val="2"/>
    </font>
    <font>
      <sz val="11"/>
      <color indexed="8"/>
      <name val="Calibri"/>
      <family val="2"/>
    </font>
    <font>
      <b/>
      <i/>
      <sz val="2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7"/>
      <color indexed="9"/>
      <name val="Arial"/>
      <family val="2"/>
    </font>
    <font>
      <sz val="8.5"/>
      <color indexed="33"/>
      <name val="Arial"/>
      <family val="2"/>
    </font>
    <font>
      <sz val="8.5"/>
      <color indexed="9"/>
      <name val="Arial"/>
      <family val="2"/>
    </font>
    <font>
      <i/>
      <sz val="8.5"/>
      <name val="Arial"/>
      <family val="2"/>
    </font>
    <font>
      <b/>
      <sz val="8.5"/>
      <color indexed="4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right style="thin"/>
      <top style="thin"/>
      <bottom/>
    </border>
    <border>
      <left/>
      <right style="thin"/>
      <top/>
      <bottom style="thin"/>
    </border>
    <border>
      <left/>
      <right style="thin"/>
      <top/>
      <bottom/>
    </border>
    <border>
      <left style="medium"/>
      <right style="thin"/>
      <top style="medium"/>
      <bottom style="thin"/>
    </border>
    <border>
      <left style="thin"/>
      <right style="medium"/>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right style="thin"/>
      <top style="thin"/>
      <bottom/>
    </border>
    <border>
      <left/>
      <right/>
      <top style="thin"/>
      <bottom/>
    </border>
    <border>
      <left style="medium"/>
      <right/>
      <top/>
      <bottom style="medium"/>
    </border>
    <border>
      <left/>
      <right style="medium"/>
      <top/>
      <bottom style="medium"/>
    </border>
    <border>
      <left/>
      <right style="thin"/>
      <top/>
      <bottom style="medium"/>
    </border>
    <border>
      <left/>
      <right/>
      <top style="medium"/>
      <bottom/>
    </border>
    <border>
      <left style="medium"/>
      <right/>
      <top style="medium"/>
      <bottom style="thin"/>
    </border>
    <border>
      <left/>
      <right/>
      <top style="medium"/>
      <bottom style="thin"/>
    </border>
    <border>
      <left/>
      <right style="medium"/>
      <top style="medium"/>
      <bottom style="thin"/>
    </border>
    <border>
      <left style="medium"/>
      <right/>
      <top/>
      <bottom/>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25" fillId="4" borderId="0" applyNumberFormat="0" applyBorder="0" applyAlignment="0" applyProtection="0"/>
    <xf numFmtId="0" fontId="30" fillId="16" borderId="1" applyNumberFormat="0" applyAlignment="0" applyProtection="0"/>
    <xf numFmtId="0" fontId="32" fillId="17" borderId="2" applyNumberFormat="0" applyAlignment="0" applyProtection="0"/>
    <xf numFmtId="0" fontId="31" fillId="0" borderId="3" applyNumberFormat="0" applyFill="0" applyAlignment="0" applyProtection="0"/>
    <xf numFmtId="0" fontId="24"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28" fillId="7" borderId="1" applyNumberFormat="0" applyAlignment="0" applyProtection="0"/>
    <xf numFmtId="0" fontId="2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27"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9" fillId="16"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35" fillId="0" borderId="9" applyNumberFormat="0" applyFill="0" applyAlignment="0" applyProtection="0"/>
  </cellStyleXfs>
  <cellXfs count="164">
    <xf numFmtId="0" fontId="0" fillId="0" borderId="0" xfId="0" applyAlignment="1">
      <alignment/>
    </xf>
    <xf numFmtId="0" fontId="3" fillId="0" borderId="0" xfId="59" applyFont="1" applyBorder="1" applyAlignment="1" applyProtection="1">
      <alignment vertical="top"/>
      <protection locked="0"/>
    </xf>
    <xf numFmtId="0" fontId="0" fillId="0" borderId="0" xfId="0" applyFont="1" applyAlignment="1" applyProtection="1">
      <alignment/>
      <protection locked="0"/>
    </xf>
    <xf numFmtId="0" fontId="5" fillId="16" borderId="0" xfId="59" applyFont="1" applyFill="1" applyBorder="1" applyAlignment="1" applyProtection="1">
      <alignment horizontal="center" vertical="center"/>
      <protection hidden="1"/>
    </xf>
    <xf numFmtId="49" fontId="5" fillId="16" borderId="0" xfId="59" applyNumberFormat="1" applyFont="1" applyFill="1" applyBorder="1" applyAlignment="1" applyProtection="1">
      <alignment horizontal="center" vertical="center"/>
      <protection hidden="1"/>
    </xf>
    <xf numFmtId="49" fontId="6" fillId="0" borderId="0" xfId="59" applyNumberFormat="1" applyFont="1" applyFill="1" applyBorder="1" applyAlignment="1" applyProtection="1">
      <alignment horizontal="right" vertical="center"/>
      <protection hidden="1"/>
    </xf>
    <xf numFmtId="0" fontId="7" fillId="0" borderId="0" xfId="59"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8" fillId="0" borderId="0" xfId="53" applyNumberFormat="1" applyFont="1" applyBorder="1" applyAlignment="1" applyProtection="1">
      <alignment horizontal="center" vertical="center"/>
      <protection hidden="1"/>
    </xf>
    <xf numFmtId="49" fontId="9" fillId="0" borderId="0" xfId="59" applyNumberFormat="1" applyFont="1" applyFill="1" applyBorder="1" applyAlignment="1" applyProtection="1">
      <alignment horizontal="right" vertical="center"/>
      <protection hidden="1"/>
    </xf>
    <xf numFmtId="0" fontId="8" fillId="0" borderId="0" xfId="59" applyFont="1" applyBorder="1" applyAlignment="1" applyProtection="1">
      <alignment vertical="center"/>
      <protection locked="0"/>
    </xf>
    <xf numFmtId="0" fontId="5" fillId="16" borderId="0" xfId="59" applyFont="1" applyFill="1" applyAlignment="1" applyProtection="1">
      <alignment horizontal="center" vertical="center"/>
      <protection hidden="1"/>
    </xf>
    <xf numFmtId="49" fontId="5" fillId="16" borderId="0" xfId="59" applyNumberFormat="1" applyFont="1" applyFill="1" applyBorder="1" applyAlignment="1" applyProtection="1">
      <alignment horizontal="right" vertical="center"/>
      <protection hidden="1"/>
    </xf>
    <xf numFmtId="49" fontId="8" fillId="0" borderId="10" xfId="59" applyNumberFormat="1" applyFont="1" applyBorder="1" applyAlignment="1" applyProtection="1">
      <alignment horizontal="center" vertical="center"/>
      <protection hidden="1"/>
    </xf>
    <xf numFmtId="0" fontId="8" fillId="0" borderId="10" xfId="53" applyNumberFormat="1" applyFont="1" applyBorder="1" applyAlignment="1" applyProtection="1">
      <alignment horizontal="center" vertical="center"/>
      <protection hidden="1"/>
    </xf>
    <xf numFmtId="49" fontId="8" fillId="0" borderId="10" xfId="59" applyNumberFormat="1" applyFont="1" applyBorder="1" applyAlignment="1" applyProtection="1">
      <alignment horizontal="right" vertical="center"/>
      <protection hidden="1"/>
    </xf>
    <xf numFmtId="0" fontId="10" fillId="16" borderId="0" xfId="60" applyFont="1" applyFill="1" applyAlignment="1" applyProtection="1">
      <alignment horizontal="right" vertical="center"/>
      <protection hidden="1"/>
    </xf>
    <xf numFmtId="0" fontId="10" fillId="16" borderId="0" xfId="60" applyFont="1" applyFill="1" applyAlignment="1" applyProtection="1">
      <alignment horizontal="center" vertical="center"/>
      <protection hidden="1"/>
    </xf>
    <xf numFmtId="0" fontId="10" fillId="16" borderId="0" xfId="60" applyNumberFormat="1" applyFont="1" applyFill="1" applyAlignment="1" applyProtection="1">
      <alignment horizontal="center" vertical="center"/>
      <protection hidden="1"/>
    </xf>
    <xf numFmtId="0" fontId="10" fillId="0" borderId="0" xfId="60" applyNumberFormat="1" applyFont="1" applyFill="1" applyBorder="1" applyAlignment="1" applyProtection="1">
      <alignment horizontal="center" vertical="center"/>
      <protection hidden="1"/>
    </xf>
    <xf numFmtId="0" fontId="7" fillId="0" borderId="0" xfId="60" applyFont="1" applyAlignment="1" applyProtection="1">
      <alignment vertical="center"/>
      <protection locked="0"/>
    </xf>
    <xf numFmtId="0" fontId="7" fillId="16" borderId="0" xfId="60" applyFont="1" applyFill="1" applyAlignment="1" applyProtection="1">
      <alignment horizontal="right" vertical="center"/>
      <protection locked="0"/>
    </xf>
    <xf numFmtId="0" fontId="7" fillId="0" borderId="0" xfId="60" applyFont="1" applyFill="1" applyAlignment="1" applyProtection="1">
      <alignment horizontal="right" vertical="center"/>
      <protection locked="0"/>
    </xf>
    <xf numFmtId="0" fontId="7" fillId="0" borderId="0" xfId="60" applyNumberFormat="1" applyFont="1" applyFill="1" applyAlignment="1" applyProtection="1">
      <alignment horizontal="center" vertical="center"/>
      <protection locked="0"/>
    </xf>
    <xf numFmtId="0" fontId="7" fillId="0" borderId="0" xfId="60" applyFont="1" applyFill="1" applyAlignment="1" applyProtection="1">
      <alignment horizontal="center" vertical="center"/>
      <protection locked="0"/>
    </xf>
    <xf numFmtId="0" fontId="7" fillId="0" borderId="0" xfId="60" applyFont="1" applyFill="1" applyAlignment="1" applyProtection="1">
      <alignment horizontal="left" vertical="center"/>
      <protection locked="0"/>
    </xf>
    <xf numFmtId="0" fontId="11" fillId="16" borderId="0" xfId="0"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horizontal="right" vertical="center"/>
      <protection hidden="1"/>
    </xf>
    <xf numFmtId="0" fontId="12" fillId="0" borderId="11" xfId="0" applyNumberFormat="1" applyFont="1" applyFill="1" applyBorder="1" applyAlignment="1" applyProtection="1">
      <alignment horizontal="center" vertical="center"/>
      <protection hidden="1"/>
    </xf>
    <xf numFmtId="0" fontId="13" fillId="4" borderId="11" xfId="59"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locked="0"/>
    </xf>
    <xf numFmtId="0" fontId="14" fillId="0" borderId="0" xfId="59" applyFont="1" applyProtection="1">
      <alignment/>
      <protection hidden="1"/>
    </xf>
    <xf numFmtId="0" fontId="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hidden="1"/>
    </xf>
    <xf numFmtId="0" fontId="12" fillId="16"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12" xfId="0" applyNumberFormat="1" applyFont="1" applyFill="1" applyBorder="1" applyAlignment="1" applyProtection="1">
      <alignment vertical="center"/>
      <protection hidden="1"/>
    </xf>
    <xf numFmtId="0" fontId="15" fillId="0" borderId="11"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13" xfId="0" applyNumberFormat="1" applyFont="1" applyFill="1" applyBorder="1" applyAlignment="1" applyProtection="1">
      <alignment vertical="center"/>
      <protection hidden="1"/>
    </xf>
    <xf numFmtId="0" fontId="12" fillId="0" borderId="12" xfId="0" applyNumberFormat="1" applyFont="1" applyFill="1" applyBorder="1" applyAlignment="1" applyProtection="1">
      <alignment horizontal="center" vertical="center"/>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14" xfId="0" applyNumberFormat="1" applyFont="1" applyFill="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12" fillId="0" borderId="13" xfId="0" applyNumberFormat="1" applyFont="1" applyBorder="1" applyAlignment="1" applyProtection="1">
      <alignment horizontal="center" vertical="center"/>
      <protection locked="0"/>
    </xf>
    <xf numFmtId="0" fontId="10" fillId="0" borderId="14"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protection locked="0"/>
    </xf>
    <xf numFmtId="49" fontId="6" fillId="16" borderId="15" xfId="59" applyNumberFormat="1" applyFont="1" applyFill="1" applyBorder="1" applyAlignment="1" applyProtection="1">
      <alignment horizontal="center" vertical="center"/>
      <protection locked="0"/>
    </xf>
    <xf numFmtId="49" fontId="6" fillId="16" borderId="16" xfId="59" applyNumberFormat="1" applyFont="1" applyFill="1" applyBorder="1" applyAlignment="1" applyProtection="1">
      <alignment horizontal="center" vertical="center"/>
      <protection locked="0"/>
    </xf>
    <xf numFmtId="0" fontId="0" fillId="0" borderId="0" xfId="59" applyProtection="1">
      <alignment/>
      <protection locked="0"/>
    </xf>
    <xf numFmtId="0" fontId="10" fillId="24" borderId="17" xfId="59" applyNumberFormat="1" applyFont="1" applyFill="1" applyBorder="1" applyAlignment="1" applyProtection="1">
      <alignment horizontal="center" vertical="center"/>
      <protection hidden="1"/>
    </xf>
    <xf numFmtId="0" fontId="10" fillId="24" borderId="18" xfId="60" applyNumberFormat="1" applyFont="1" applyFill="1" applyBorder="1" applyAlignment="1" applyProtection="1">
      <alignment vertical="center"/>
      <protection hidden="1"/>
    </xf>
    <xf numFmtId="0" fontId="10" fillId="24" borderId="19" xfId="59" applyNumberFormat="1" applyFont="1" applyFill="1" applyBorder="1" applyAlignment="1" applyProtection="1">
      <alignment horizontal="center" vertical="center"/>
      <protection hidden="1"/>
    </xf>
    <xf numFmtId="0" fontId="10" fillId="24" borderId="20" xfId="59" applyNumberFormat="1" applyFont="1" applyFill="1" applyBorder="1" applyAlignment="1" applyProtection="1">
      <alignment vertical="center"/>
      <protection hidden="1"/>
    </xf>
    <xf numFmtId="0" fontId="10" fillId="0" borderId="19" xfId="59" applyNumberFormat="1" applyFont="1" applyBorder="1" applyAlignment="1" applyProtection="1">
      <alignment horizontal="center" vertical="center"/>
      <protection hidden="1"/>
    </xf>
    <xf numFmtId="0" fontId="10" fillId="0" borderId="20" xfId="59" applyFont="1" applyBorder="1" applyAlignment="1" applyProtection="1">
      <alignment vertical="center"/>
      <protection hidden="1"/>
    </xf>
    <xf numFmtId="0" fontId="10" fillId="0" borderId="21" xfId="59" applyNumberFormat="1" applyFont="1" applyBorder="1" applyAlignment="1" applyProtection="1">
      <alignment horizontal="center" vertical="center"/>
      <protection hidden="1"/>
    </xf>
    <xf numFmtId="0" fontId="10" fillId="0" borderId="22" xfId="59" applyFont="1" applyBorder="1" applyAlignment="1" applyProtection="1">
      <alignment vertical="center"/>
      <protection hidden="1"/>
    </xf>
    <xf numFmtId="0" fontId="7" fillId="0" borderId="0" xfId="59" applyFont="1" applyAlignment="1" applyProtection="1">
      <alignment horizontal="center" vertical="center"/>
      <protection locked="0"/>
    </xf>
    <xf numFmtId="0" fontId="16" fillId="0" borderId="0" xfId="59" applyFont="1" applyProtection="1">
      <alignment/>
      <protection locked="0"/>
    </xf>
    <xf numFmtId="0" fontId="14" fillId="0" borderId="0" xfId="59" applyFont="1" applyProtection="1">
      <alignment/>
      <protection locked="0"/>
    </xf>
    <xf numFmtId="0" fontId="7" fillId="0" borderId="0" xfId="0" applyFont="1" applyAlignment="1" applyProtection="1">
      <alignment horizontal="center" vertical="center"/>
      <protection locked="0"/>
    </xf>
    <xf numFmtId="0" fontId="0" fillId="0" borderId="0" xfId="0" applyNumberFormat="1" applyAlignment="1" applyProtection="1">
      <alignment/>
      <protection locked="0"/>
    </xf>
    <xf numFmtId="49" fontId="9" fillId="0" borderId="10" xfId="59" applyNumberFormat="1" applyFont="1" applyFill="1" applyBorder="1" applyAlignment="1" applyProtection="1">
      <alignment horizontal="right" vertical="center"/>
      <protection hidden="1"/>
    </xf>
    <xf numFmtId="49" fontId="10" fillId="16" borderId="0" xfId="60" applyNumberFormat="1" applyFont="1" applyFill="1" applyAlignment="1" applyProtection="1">
      <alignment horizontal="right" vertical="center"/>
      <protection hidden="1"/>
    </xf>
    <xf numFmtId="49" fontId="10" fillId="16" borderId="0" xfId="60" applyNumberFormat="1" applyFont="1" applyFill="1" applyAlignment="1" applyProtection="1">
      <alignment horizontal="center" vertical="center"/>
      <protection hidden="1"/>
    </xf>
    <xf numFmtId="49" fontId="7" fillId="16" borderId="0" xfId="60" applyNumberFormat="1" applyFont="1" applyFill="1" applyAlignment="1" applyProtection="1">
      <alignment horizontal="right" vertical="center"/>
      <protection locked="0"/>
    </xf>
    <xf numFmtId="49" fontId="7" fillId="0" borderId="0" xfId="60" applyNumberFormat="1" applyFont="1" applyFill="1" applyAlignment="1" applyProtection="1">
      <alignment horizontal="center" vertical="center"/>
      <protection locked="0"/>
    </xf>
    <xf numFmtId="49" fontId="7" fillId="0" borderId="0" xfId="60" applyNumberFormat="1" applyFont="1" applyFill="1" applyAlignment="1" applyProtection="1">
      <alignment horizontal="left" vertical="center"/>
      <protection locked="0"/>
    </xf>
    <xf numFmtId="0" fontId="11" fillId="16" borderId="0" xfId="60" applyNumberFormat="1" applyFont="1" applyFill="1" applyBorder="1" applyAlignment="1" applyProtection="1">
      <alignment horizontal="center" vertical="center"/>
      <protection locked="0"/>
    </xf>
    <xf numFmtId="0" fontId="12" fillId="24" borderId="0" xfId="60" applyNumberFormat="1" applyFont="1" applyFill="1" applyAlignment="1" applyProtection="1">
      <alignment vertical="center"/>
      <protection locked="0"/>
    </xf>
    <xf numFmtId="0" fontId="0" fillId="0" borderId="0" xfId="60" applyNumberFormat="1" applyFont="1" applyAlignment="1" applyProtection="1">
      <alignment vertical="center"/>
      <protection locked="0"/>
    </xf>
    <xf numFmtId="0" fontId="0" fillId="0" borderId="0" xfId="60" applyNumberFormat="1" applyFont="1" applyAlignment="1" applyProtection="1">
      <alignment vertical="center"/>
      <protection hidden="1"/>
    </xf>
    <xf numFmtId="0" fontId="12" fillId="16" borderId="0" xfId="60" applyNumberFormat="1" applyFont="1" applyFill="1" applyBorder="1" applyAlignment="1" applyProtection="1">
      <alignment horizontal="center" vertical="center"/>
      <protection locked="0"/>
    </xf>
    <xf numFmtId="0" fontId="12" fillId="0" borderId="0" xfId="60" applyNumberFormat="1" applyFont="1" applyFill="1" applyAlignment="1" applyProtection="1">
      <alignment horizontal="right" vertical="center"/>
      <protection hidden="1"/>
    </xf>
    <xf numFmtId="0" fontId="12" fillId="0" borderId="0" xfId="60" applyNumberFormat="1" applyFont="1" applyFill="1" applyAlignment="1" applyProtection="1">
      <alignment horizontal="center" vertical="center"/>
      <protection hidden="1"/>
    </xf>
    <xf numFmtId="0" fontId="13" fillId="0" borderId="0" xfId="60" applyNumberFormat="1" applyFont="1" applyFill="1" applyAlignment="1" applyProtection="1">
      <alignment horizontal="center" vertical="center"/>
      <protection locked="0"/>
    </xf>
    <xf numFmtId="0" fontId="12" fillId="0" borderId="12" xfId="60" applyNumberFormat="1" applyFont="1" applyFill="1" applyBorder="1" applyAlignment="1" applyProtection="1">
      <alignment vertical="center"/>
      <protection hidden="1"/>
    </xf>
    <xf numFmtId="0" fontId="12" fillId="24" borderId="11" xfId="60" applyNumberFormat="1" applyFont="1" applyFill="1" applyBorder="1" applyAlignment="1" applyProtection="1">
      <alignment horizontal="center" vertical="center"/>
      <protection locked="0"/>
    </xf>
    <xf numFmtId="0" fontId="12" fillId="24" borderId="0" xfId="60" applyNumberFormat="1" applyFont="1" applyFill="1" applyAlignment="1" applyProtection="1">
      <alignment horizontal="center" vertical="center"/>
      <protection locked="0"/>
    </xf>
    <xf numFmtId="0" fontId="12" fillId="24" borderId="12" xfId="60" applyNumberFormat="1" applyFont="1" applyFill="1" applyBorder="1" applyAlignment="1" applyProtection="1">
      <alignment horizontal="center" vertical="center"/>
      <protection locked="0"/>
    </xf>
    <xf numFmtId="0" fontId="12" fillId="0" borderId="0" xfId="60" applyNumberFormat="1" applyFont="1" applyFill="1" applyAlignment="1" applyProtection="1">
      <alignment vertical="center"/>
      <protection hidden="1"/>
    </xf>
    <xf numFmtId="0" fontId="17" fillId="24" borderId="14" xfId="60" applyNumberFormat="1" applyFont="1" applyFill="1" applyBorder="1" applyAlignment="1" applyProtection="1">
      <alignment horizontal="center" vertical="center"/>
      <protection locked="0"/>
    </xf>
    <xf numFmtId="0" fontId="12" fillId="24" borderId="14" xfId="60" applyNumberFormat="1" applyFont="1" applyFill="1" applyBorder="1" applyAlignment="1" applyProtection="1">
      <alignment horizontal="center" vertical="center"/>
      <protection locked="0"/>
    </xf>
    <xf numFmtId="0" fontId="12" fillId="0" borderId="0" xfId="60" applyNumberFormat="1" applyFont="1" applyFill="1" applyBorder="1" applyAlignment="1" applyProtection="1">
      <alignment horizontal="right" vertical="center"/>
      <protection hidden="1"/>
    </xf>
    <xf numFmtId="0" fontId="12" fillId="24" borderId="13" xfId="60" applyNumberFormat="1" applyFont="1" applyFill="1" applyBorder="1" applyAlignment="1" applyProtection="1">
      <alignment horizontal="center" vertical="center"/>
      <protection locked="0"/>
    </xf>
    <xf numFmtId="0" fontId="12" fillId="24" borderId="0" xfId="60" applyNumberFormat="1" applyFont="1" applyFill="1" applyBorder="1" applyAlignment="1" applyProtection="1">
      <alignment horizontal="center" vertical="center"/>
      <protection locked="0"/>
    </xf>
    <xf numFmtId="0" fontId="17" fillId="24" borderId="0" xfId="60" applyNumberFormat="1" applyFont="1" applyFill="1" applyBorder="1" applyAlignment="1" applyProtection="1">
      <alignment horizontal="center" vertical="center"/>
      <protection locked="0"/>
    </xf>
    <xf numFmtId="0" fontId="12" fillId="0" borderId="0" xfId="60" applyNumberFormat="1" applyFont="1" applyFill="1" applyAlignment="1" applyProtection="1">
      <alignment horizontal="center" vertical="center"/>
      <protection locked="0"/>
    </xf>
    <xf numFmtId="0" fontId="18" fillId="24" borderId="0" xfId="60" applyNumberFormat="1" applyFont="1" applyFill="1" applyBorder="1" applyAlignment="1" applyProtection="1">
      <alignment horizontal="center" vertical="center"/>
      <protection locked="0"/>
    </xf>
    <xf numFmtId="0" fontId="19" fillId="24" borderId="0" xfId="60" applyNumberFormat="1" applyFont="1" applyFill="1" applyBorder="1" applyAlignment="1" applyProtection="1">
      <alignment horizontal="center" vertical="center"/>
      <protection locked="0"/>
    </xf>
    <xf numFmtId="0" fontId="0" fillId="0" borderId="0" xfId="60" applyAlignment="1" applyProtection="1">
      <alignment vertical="center"/>
      <protection locked="0"/>
    </xf>
    <xf numFmtId="0" fontId="0" fillId="0" borderId="0" xfId="60" applyProtection="1">
      <alignment/>
      <protection locked="0"/>
    </xf>
    <xf numFmtId="49" fontId="6" fillId="16" borderId="0" xfId="59" applyNumberFormat="1" applyFont="1" applyFill="1" applyBorder="1" applyAlignment="1" applyProtection="1">
      <alignment horizontal="right" vertical="center"/>
      <protection hidden="1"/>
    </xf>
    <xf numFmtId="49" fontId="9" fillId="0" borderId="0" xfId="59" applyNumberFormat="1" applyFont="1" applyBorder="1" applyAlignment="1" applyProtection="1">
      <alignment horizontal="right" vertical="center"/>
      <protection hidden="1"/>
    </xf>
    <xf numFmtId="0" fontId="12" fillId="0" borderId="0" xfId="60" applyNumberFormat="1" applyFont="1" applyFill="1" applyAlignment="1" applyProtection="1">
      <alignment vertical="center"/>
      <protection locked="0"/>
    </xf>
    <xf numFmtId="0" fontId="15" fillId="0" borderId="11" xfId="60" applyNumberFormat="1" applyFont="1" applyFill="1" applyBorder="1" applyAlignment="1" applyProtection="1">
      <alignment horizontal="center" vertical="center"/>
      <protection locked="0"/>
    </xf>
    <xf numFmtId="0" fontId="12" fillId="0" borderId="0" xfId="60" applyNumberFormat="1" applyFont="1" applyFill="1" applyBorder="1" applyAlignment="1" applyProtection="1">
      <alignment horizontal="center" vertical="center"/>
      <protection locked="0"/>
    </xf>
    <xf numFmtId="0" fontId="12" fillId="0" borderId="11" xfId="60" applyNumberFormat="1" applyFont="1" applyFill="1" applyBorder="1" applyAlignment="1" applyProtection="1">
      <alignment horizontal="right" vertical="center"/>
      <protection hidden="1"/>
    </xf>
    <xf numFmtId="0" fontId="12" fillId="0" borderId="11" xfId="60" applyNumberFormat="1" applyFont="1" applyFill="1" applyBorder="1" applyAlignment="1" applyProtection="1">
      <alignment horizontal="center" vertical="center"/>
      <protection hidden="1"/>
    </xf>
    <xf numFmtId="0" fontId="13" fillId="4" borderId="11" xfId="60" applyNumberFormat="1" applyFont="1" applyFill="1" applyBorder="1" applyAlignment="1" applyProtection="1">
      <alignment horizontal="center" vertical="center"/>
      <protection locked="0"/>
    </xf>
    <xf numFmtId="0" fontId="12" fillId="0" borderId="13" xfId="60" applyNumberFormat="1" applyFont="1" applyFill="1" applyBorder="1" applyAlignment="1" applyProtection="1">
      <alignment vertical="center"/>
      <protection hidden="1"/>
    </xf>
    <xf numFmtId="0" fontId="12" fillId="0" borderId="14" xfId="60" applyNumberFormat="1" applyFont="1" applyFill="1" applyBorder="1" applyAlignment="1" applyProtection="1">
      <alignment horizontal="center" vertical="center"/>
      <protection locked="0"/>
    </xf>
    <xf numFmtId="0" fontId="12" fillId="0" borderId="11" xfId="60" applyNumberFormat="1" applyFont="1" applyBorder="1" applyAlignment="1" applyProtection="1">
      <alignment horizontal="center" vertical="center"/>
      <protection locked="0"/>
    </xf>
    <xf numFmtId="0" fontId="12" fillId="0" borderId="11" xfId="60" applyNumberFormat="1" applyFont="1" applyFill="1" applyBorder="1" applyAlignment="1" applyProtection="1">
      <alignment vertical="center"/>
      <protection hidden="1"/>
    </xf>
    <xf numFmtId="0" fontId="12" fillId="0" borderId="13" xfId="60" applyNumberFormat="1" applyFont="1" applyBorder="1" applyAlignment="1" applyProtection="1">
      <alignment horizontal="center" vertical="center"/>
      <protection locked="0"/>
    </xf>
    <xf numFmtId="0" fontId="20" fillId="4" borderId="11" xfId="60" applyNumberFormat="1" applyFont="1" applyFill="1" applyBorder="1" applyAlignment="1" applyProtection="1">
      <alignment horizontal="center" vertical="center"/>
      <protection locked="0"/>
    </xf>
    <xf numFmtId="0" fontId="12" fillId="0" borderId="0" xfId="60" applyNumberFormat="1" applyFont="1" applyFill="1" applyBorder="1" applyAlignment="1" applyProtection="1">
      <alignment horizontal="right" vertical="center"/>
      <protection locked="0"/>
    </xf>
    <xf numFmtId="0" fontId="19" fillId="0" borderId="0" xfId="60" applyNumberFormat="1" applyFont="1" applyFill="1" applyBorder="1" applyAlignment="1" applyProtection="1">
      <alignment horizontal="center" vertical="center"/>
      <protection locked="0"/>
    </xf>
    <xf numFmtId="0" fontId="11" fillId="0" borderId="0" xfId="60" applyNumberFormat="1" applyFont="1" applyBorder="1" applyAlignment="1" applyProtection="1">
      <alignment horizontal="center" vertical="center"/>
      <protection locked="0"/>
    </xf>
    <xf numFmtId="0" fontId="10" fillId="24" borderId="17" xfId="59" applyNumberFormat="1" applyFont="1" applyFill="1" applyBorder="1" applyAlignment="1" applyProtection="1">
      <alignment horizontal="center" vertical="center"/>
      <protection locked="0"/>
    </xf>
    <xf numFmtId="0" fontId="10" fillId="24" borderId="19" xfId="59" applyNumberFormat="1" applyFont="1" applyFill="1" applyBorder="1" applyAlignment="1" applyProtection="1">
      <alignment horizontal="center" vertical="center"/>
      <protection locked="0"/>
    </xf>
    <xf numFmtId="0" fontId="0" fillId="0" borderId="0" xfId="60" applyNumberFormat="1" applyProtection="1">
      <alignment/>
      <protection locked="0"/>
    </xf>
    <xf numFmtId="14" fontId="0" fillId="0" borderId="0" xfId="0" applyNumberFormat="1" applyAlignment="1" applyProtection="1">
      <alignment/>
      <protection locked="0"/>
    </xf>
    <xf numFmtId="0" fontId="12" fillId="0" borderId="23" xfId="0" applyNumberFormat="1" applyFont="1" applyFill="1" applyBorder="1" applyAlignment="1" applyProtection="1">
      <alignment horizontal="center" vertical="center"/>
      <protection locked="0"/>
    </xf>
    <xf numFmtId="0" fontId="12" fillId="0" borderId="12" xfId="60" applyNumberFormat="1" applyFont="1" applyFill="1" applyBorder="1" applyAlignment="1" applyProtection="1">
      <alignment horizontal="center" vertical="center"/>
      <protection locked="0"/>
    </xf>
    <xf numFmtId="49" fontId="12" fillId="24" borderId="12" xfId="60" applyNumberFormat="1" applyFont="1" applyFill="1" applyBorder="1" applyAlignment="1" applyProtection="1">
      <alignment horizontal="center" vertical="center"/>
      <protection locked="0"/>
    </xf>
    <xf numFmtId="0" fontId="12" fillId="0" borderId="24" xfId="60" applyNumberFormat="1" applyFont="1" applyFill="1" applyBorder="1" applyAlignment="1" applyProtection="1">
      <alignment horizontal="center" vertical="center"/>
      <protection locked="0"/>
    </xf>
    <xf numFmtId="0" fontId="10" fillId="0" borderId="0" xfId="59" applyNumberFormat="1" applyFont="1" applyBorder="1" applyAlignment="1" applyProtection="1">
      <alignment horizontal="center" vertical="center"/>
      <protection hidden="1"/>
    </xf>
    <xf numFmtId="0" fontId="7" fillId="0" borderId="0" xfId="0" applyNumberFormat="1" applyFont="1" applyAlignment="1" applyProtection="1">
      <alignment horizontal="center" vertical="center"/>
      <protection locked="0"/>
    </xf>
    <xf numFmtId="0" fontId="10" fillId="0" borderId="25" xfId="59" applyNumberFormat="1" applyFont="1" applyBorder="1" applyAlignment="1" applyProtection="1">
      <alignment horizontal="center" vertical="center"/>
      <protection hidden="1"/>
    </xf>
    <xf numFmtId="0" fontId="10" fillId="0" borderId="10" xfId="59" applyNumberFormat="1" applyFont="1" applyBorder="1" applyAlignment="1" applyProtection="1">
      <alignment horizontal="center" vertical="center"/>
      <protection hidden="1"/>
    </xf>
    <xf numFmtId="0" fontId="10" fillId="0" borderId="26" xfId="59" applyNumberFormat="1" applyFont="1" applyBorder="1" applyAlignment="1" applyProtection="1">
      <alignment horizontal="center" vertical="center"/>
      <protection hidden="1"/>
    </xf>
    <xf numFmtId="49" fontId="10" fillId="24" borderId="25" xfId="59" applyNumberFormat="1" applyFont="1" applyFill="1" applyBorder="1" applyAlignment="1" applyProtection="1">
      <alignment horizontal="center" vertical="center"/>
      <protection locked="0"/>
    </xf>
    <xf numFmtId="49" fontId="10" fillId="24" borderId="27" xfId="59" applyNumberFormat="1" applyFont="1" applyFill="1" applyBorder="1" applyAlignment="1" applyProtection="1">
      <alignment horizontal="center" vertical="center"/>
      <protection locked="0"/>
    </xf>
    <xf numFmtId="49" fontId="10" fillId="24" borderId="10" xfId="59" applyNumberFormat="1" applyFont="1" applyFill="1" applyBorder="1" applyAlignment="1" applyProtection="1">
      <alignment horizontal="center" vertical="center"/>
      <protection locked="0"/>
    </xf>
    <xf numFmtId="49" fontId="10" fillId="24" borderId="26" xfId="59" applyNumberFormat="1" applyFont="1" applyFill="1" applyBorder="1" applyAlignment="1" applyProtection="1">
      <alignment horizontal="center" vertical="center"/>
      <protection locked="0"/>
    </xf>
    <xf numFmtId="0" fontId="7" fillId="0" borderId="28" xfId="59" applyFont="1" applyFill="1" applyBorder="1" applyAlignment="1" applyProtection="1">
      <alignment horizontal="center" vertical="center"/>
      <protection locked="0"/>
    </xf>
    <xf numFmtId="49" fontId="5" fillId="16" borderId="29" xfId="59" applyNumberFormat="1" applyFont="1" applyFill="1" applyBorder="1" applyAlignment="1" applyProtection="1">
      <alignment horizontal="center" vertical="center"/>
      <protection locked="0"/>
    </xf>
    <xf numFmtId="49" fontId="5" fillId="16" borderId="30" xfId="59" applyNumberFormat="1" applyFont="1" applyFill="1" applyBorder="1" applyAlignment="1" applyProtection="1">
      <alignment horizontal="center" vertical="center"/>
      <protection locked="0"/>
    </xf>
    <xf numFmtId="49" fontId="5" fillId="16" borderId="31" xfId="59" applyNumberFormat="1" applyFont="1" applyFill="1" applyBorder="1" applyAlignment="1" applyProtection="1">
      <alignment horizontal="center" vertical="center"/>
      <protection locked="0"/>
    </xf>
    <xf numFmtId="49" fontId="10" fillId="24" borderId="32" xfId="59" applyNumberFormat="1" applyFont="1" applyFill="1" applyBorder="1" applyAlignment="1" applyProtection="1">
      <alignment horizontal="center" vertical="center"/>
      <protection locked="0"/>
    </xf>
    <xf numFmtId="49" fontId="10" fillId="24" borderId="14" xfId="59" applyNumberFormat="1" applyFont="1" applyFill="1" applyBorder="1" applyAlignment="1" applyProtection="1">
      <alignment horizontal="center" vertical="center"/>
      <protection locked="0"/>
    </xf>
    <xf numFmtId="49" fontId="10" fillId="24" borderId="0" xfId="59" applyNumberFormat="1" applyFont="1" applyFill="1" applyBorder="1" applyAlignment="1" applyProtection="1">
      <alignment horizontal="center" vertical="center"/>
      <protection locked="0"/>
    </xf>
    <xf numFmtId="49" fontId="10" fillId="24" borderId="18" xfId="59" applyNumberFormat="1" applyFont="1" applyFill="1" applyBorder="1" applyAlignment="1" applyProtection="1">
      <alignment horizontal="center" vertical="center"/>
      <protection locked="0"/>
    </xf>
    <xf numFmtId="49" fontId="10" fillId="0" borderId="32" xfId="59" applyNumberFormat="1" applyFont="1" applyBorder="1" applyAlignment="1" applyProtection="1">
      <alignment horizontal="center" vertical="center"/>
      <protection hidden="1"/>
    </xf>
    <xf numFmtId="0" fontId="10" fillId="0" borderId="18" xfId="59" applyNumberFormat="1" applyFont="1" applyBorder="1" applyAlignment="1" applyProtection="1">
      <alignment horizontal="center" vertical="center"/>
      <protection hidden="1"/>
    </xf>
    <xf numFmtId="49" fontId="10" fillId="0" borderId="25" xfId="59" applyNumberFormat="1" applyFont="1" applyBorder="1" applyAlignment="1" applyProtection="1">
      <alignment horizontal="center" vertical="center"/>
      <protection locked="0"/>
    </xf>
    <xf numFmtId="49" fontId="10" fillId="0" borderId="10" xfId="59" applyNumberFormat="1" applyFont="1" applyBorder="1" applyAlignment="1" applyProtection="1">
      <alignment horizontal="center" vertical="center"/>
      <protection locked="0"/>
    </xf>
    <xf numFmtId="49" fontId="10" fillId="0" borderId="26" xfId="59" applyNumberFormat="1" applyFont="1" applyBorder="1" applyAlignment="1" applyProtection="1">
      <alignment horizontal="center" vertical="center"/>
      <protection locked="0"/>
    </xf>
    <xf numFmtId="0" fontId="5" fillId="16" borderId="29" xfId="59" applyFont="1" applyFill="1" applyBorder="1" applyAlignment="1" applyProtection="1">
      <alignment horizontal="center" vertical="center"/>
      <protection locked="0"/>
    </xf>
    <xf numFmtId="0" fontId="5" fillId="16" borderId="30" xfId="59" applyFont="1" applyFill="1" applyBorder="1" applyAlignment="1" applyProtection="1">
      <alignment horizontal="center" vertical="center"/>
      <protection locked="0"/>
    </xf>
    <xf numFmtId="0" fontId="5" fillId="16" borderId="31" xfId="59" applyFont="1" applyFill="1" applyBorder="1" applyAlignment="1" applyProtection="1">
      <alignment horizontal="center" vertical="center"/>
      <protection locked="0"/>
    </xf>
    <xf numFmtId="0" fontId="10" fillId="0" borderId="25" xfId="59" applyFont="1" applyBorder="1" applyAlignment="1" applyProtection="1">
      <alignment horizontal="center" vertical="center"/>
      <protection locked="0"/>
    </xf>
    <xf numFmtId="0" fontId="10" fillId="0" borderId="10" xfId="59" applyFont="1" applyBorder="1" applyAlignment="1" applyProtection="1">
      <alignment horizontal="center" vertical="center"/>
      <protection locked="0"/>
    </xf>
    <xf numFmtId="0" fontId="10" fillId="0" borderId="26" xfId="59" applyFont="1" applyBorder="1" applyAlignment="1" applyProtection="1">
      <alignment horizontal="center" vertical="center"/>
      <protection locked="0"/>
    </xf>
    <xf numFmtId="49" fontId="6" fillId="16" borderId="29" xfId="59" applyNumberFormat="1" applyFont="1" applyFill="1" applyBorder="1" applyAlignment="1" applyProtection="1">
      <alignment horizontal="center" vertical="center"/>
      <protection locked="0"/>
    </xf>
    <xf numFmtId="49" fontId="6" fillId="16" borderId="33" xfId="59" applyNumberFormat="1" applyFont="1" applyFill="1" applyBorder="1" applyAlignment="1" applyProtection="1">
      <alignment horizontal="center" vertical="center"/>
      <protection locked="0"/>
    </xf>
    <xf numFmtId="49" fontId="6" fillId="16" borderId="30" xfId="59" applyNumberFormat="1" applyFont="1" applyFill="1" applyBorder="1" applyAlignment="1" applyProtection="1">
      <alignment horizontal="center" vertical="center"/>
      <protection locked="0"/>
    </xf>
    <xf numFmtId="49" fontId="6" fillId="16" borderId="31" xfId="59" applyNumberFormat="1" applyFont="1" applyFill="1" applyBorder="1" applyAlignment="1" applyProtection="1">
      <alignment horizontal="center" vertical="center"/>
      <protection locked="0"/>
    </xf>
    <xf numFmtId="14" fontId="10" fillId="0" borderId="34" xfId="59" applyNumberFormat="1" applyFont="1" applyBorder="1" applyAlignment="1" applyProtection="1">
      <alignment horizontal="center" vertical="center"/>
      <protection locked="0"/>
    </xf>
    <xf numFmtId="0" fontId="10" fillId="0" borderId="35" xfId="59" applyFont="1" applyBorder="1" applyAlignment="1" applyProtection="1">
      <alignment horizontal="center" vertical="center"/>
      <protection locked="0"/>
    </xf>
    <xf numFmtId="0" fontId="10" fillId="0" borderId="36" xfId="59" applyFont="1" applyBorder="1" applyAlignment="1" applyProtection="1">
      <alignment horizontal="center" vertical="center"/>
      <protection locked="0"/>
    </xf>
    <xf numFmtId="166" fontId="8" fillId="0" borderId="10" xfId="59" applyNumberFormat="1" applyFont="1" applyBorder="1" applyAlignment="1" applyProtection="1">
      <alignment horizontal="center" vertical="center"/>
      <protection hidden="1"/>
    </xf>
    <xf numFmtId="49" fontId="2" fillId="0" borderId="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16" borderId="0" xfId="59"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xfId="52"/>
    <cellStyle name="Moneda 2 2" xfId="53"/>
    <cellStyle name="Moneda 3" xfId="54"/>
    <cellStyle name="Monétaire [0]_ACCEP°DBL" xfId="55"/>
    <cellStyle name="Monétaire_ACCEP°DBL"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50">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border>
        <right/>
      </border>
    </dxf>
    <dxf>
      <border>
        <right/>
      </border>
    </dxf>
    <dxf>
      <font>
        <color theme="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border>
        <right/>
      </border>
    </dxf>
    <dxf>
      <font>
        <color theme="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top/>
        <bottom/>
      </border>
    </dxf>
    <dxf>
      <font>
        <color theme="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theme="1"/>
      </font>
      <fill>
        <patternFill>
          <bgColor rgb="FFCCFFCC"/>
        </patternFill>
      </fill>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7</xdr:row>
      <xdr:rowOff>19050</xdr:rowOff>
    </xdr:from>
    <xdr:to>
      <xdr:col>9</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8</xdr:col>
      <xdr:colOff>123825</xdr:colOff>
      <xdr:row>21</xdr:row>
      <xdr:rowOff>28575</xdr:rowOff>
    </xdr:from>
    <xdr:to>
      <xdr:col>9</xdr:col>
      <xdr:colOff>809625</xdr:colOff>
      <xdr:row>23</xdr:row>
      <xdr:rowOff>219075</xdr:rowOff>
    </xdr:to>
    <xdr:pic>
      <xdr:nvPicPr>
        <xdr:cNvPr id="2" name="3 Imagen" descr="logo reducido2 lineasB.fh11.jpg"/>
        <xdr:cNvPicPr preferRelativeResize="1">
          <a:picLocks noChangeAspect="1"/>
        </xdr:cNvPicPr>
      </xdr:nvPicPr>
      <xdr:blipFill>
        <a:blip r:embed="rId2"/>
        <a:stretch>
          <a:fillRect/>
        </a:stretch>
      </xdr:blipFill>
      <xdr:spPr>
        <a:xfrm>
          <a:off x="5095875" y="4219575"/>
          <a:ext cx="1600200" cy="647700"/>
        </a:xfrm>
        <a:prstGeom prst="rect">
          <a:avLst/>
        </a:prstGeom>
        <a:noFill/>
        <a:ln w="9525" cmpd="sng">
          <a:noFill/>
        </a:ln>
      </xdr:spPr>
    </xdr:pic>
    <xdr:clientData/>
  </xdr:twoCellAnchor>
  <xdr:twoCellAnchor editAs="oneCell">
    <xdr:from>
      <xdr:col>1</xdr:col>
      <xdr:colOff>0</xdr:colOff>
      <xdr:row>34</xdr:row>
      <xdr:rowOff>0</xdr:rowOff>
    </xdr:from>
    <xdr:to>
      <xdr:col>3</xdr:col>
      <xdr:colOff>85725</xdr:colOff>
      <xdr:row>36</xdr:row>
      <xdr:rowOff>0</xdr:rowOff>
    </xdr:to>
    <xdr:pic>
      <xdr:nvPicPr>
        <xdr:cNvPr id="3" name="Picture 1"/>
        <xdr:cNvPicPr preferRelativeResize="1">
          <a:picLocks noChangeAspect="1"/>
        </xdr:cNvPicPr>
      </xdr:nvPicPr>
      <xdr:blipFill>
        <a:blip r:embed="rId3"/>
        <a:stretch>
          <a:fillRect/>
        </a:stretch>
      </xdr:blipFill>
      <xdr:spPr>
        <a:xfrm>
          <a:off x="180975" y="60674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371475</xdr:colOff>
      <xdr:row>35</xdr:row>
      <xdr:rowOff>0</xdr:rowOff>
    </xdr:from>
    <xdr:to>
      <xdr:col>5</xdr:col>
      <xdr:colOff>990600</xdr:colOff>
      <xdr:row>39</xdr:row>
      <xdr:rowOff>85725</xdr:rowOff>
    </xdr:to>
    <xdr:pic>
      <xdr:nvPicPr>
        <xdr:cNvPr id="4" name="Picture 303" descr="Lasallesinfondo5x6"/>
        <xdr:cNvPicPr preferRelativeResize="1">
          <a:picLocks noChangeAspect="1"/>
        </xdr:cNvPicPr>
      </xdr:nvPicPr>
      <xdr:blipFill>
        <a:blip r:embed="rId4"/>
        <a:stretch>
          <a:fillRect/>
        </a:stretch>
      </xdr:blipFill>
      <xdr:spPr>
        <a:xfrm>
          <a:off x="1866900" y="6229350"/>
          <a:ext cx="6191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7</xdr:row>
      <xdr:rowOff>19050</xdr:rowOff>
    </xdr:from>
    <xdr:to>
      <xdr:col>9</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8</xdr:col>
      <xdr:colOff>123825</xdr:colOff>
      <xdr:row>21</xdr:row>
      <xdr:rowOff>28575</xdr:rowOff>
    </xdr:from>
    <xdr:to>
      <xdr:col>9</xdr:col>
      <xdr:colOff>809625</xdr:colOff>
      <xdr:row>23</xdr:row>
      <xdr:rowOff>219075</xdr:rowOff>
    </xdr:to>
    <xdr:pic>
      <xdr:nvPicPr>
        <xdr:cNvPr id="2" name="3 Imagen" descr="logo reducido2 lineasB.fh11.jpg"/>
        <xdr:cNvPicPr preferRelativeResize="1">
          <a:picLocks noChangeAspect="1"/>
        </xdr:cNvPicPr>
      </xdr:nvPicPr>
      <xdr:blipFill>
        <a:blip r:embed="rId2"/>
        <a:stretch>
          <a:fillRect/>
        </a:stretch>
      </xdr:blipFill>
      <xdr:spPr>
        <a:xfrm>
          <a:off x="5095875" y="4219575"/>
          <a:ext cx="1600200" cy="647700"/>
        </a:xfrm>
        <a:prstGeom prst="rect">
          <a:avLst/>
        </a:prstGeom>
        <a:noFill/>
        <a:ln w="9525" cmpd="sng">
          <a:noFill/>
        </a:ln>
      </xdr:spPr>
    </xdr:pic>
    <xdr:clientData/>
  </xdr:twoCellAnchor>
  <xdr:twoCellAnchor editAs="oneCell">
    <xdr:from>
      <xdr:col>1</xdr:col>
      <xdr:colOff>0</xdr:colOff>
      <xdr:row>34</xdr:row>
      <xdr:rowOff>0</xdr:rowOff>
    </xdr:from>
    <xdr:to>
      <xdr:col>3</xdr:col>
      <xdr:colOff>85725</xdr:colOff>
      <xdr:row>36</xdr:row>
      <xdr:rowOff>0</xdr:rowOff>
    </xdr:to>
    <xdr:pic>
      <xdr:nvPicPr>
        <xdr:cNvPr id="3" name="Picture 1"/>
        <xdr:cNvPicPr preferRelativeResize="1">
          <a:picLocks noChangeAspect="1"/>
        </xdr:cNvPicPr>
      </xdr:nvPicPr>
      <xdr:blipFill>
        <a:blip r:embed="rId3"/>
        <a:stretch>
          <a:fillRect/>
        </a:stretch>
      </xdr:blipFill>
      <xdr:spPr>
        <a:xfrm>
          <a:off x="180975" y="60674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371475</xdr:colOff>
      <xdr:row>35</xdr:row>
      <xdr:rowOff>0</xdr:rowOff>
    </xdr:from>
    <xdr:to>
      <xdr:col>5</xdr:col>
      <xdr:colOff>990600</xdr:colOff>
      <xdr:row>39</xdr:row>
      <xdr:rowOff>85725</xdr:rowOff>
    </xdr:to>
    <xdr:pic>
      <xdr:nvPicPr>
        <xdr:cNvPr id="4" name="Picture 303" descr="Lasallesinfondo5x6"/>
        <xdr:cNvPicPr preferRelativeResize="1">
          <a:picLocks noChangeAspect="1"/>
        </xdr:cNvPicPr>
      </xdr:nvPicPr>
      <xdr:blipFill>
        <a:blip r:embed="rId4"/>
        <a:stretch>
          <a:fillRect/>
        </a:stretch>
      </xdr:blipFill>
      <xdr:spPr>
        <a:xfrm>
          <a:off x="1866900" y="6229350"/>
          <a:ext cx="6191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476250</xdr:colOff>
      <xdr:row>7</xdr:row>
      <xdr:rowOff>19050</xdr:rowOff>
    </xdr:from>
    <xdr:to>
      <xdr:col>9</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8</xdr:col>
      <xdr:colOff>428625</xdr:colOff>
      <xdr:row>65</xdr:row>
      <xdr:rowOff>76200</xdr:rowOff>
    </xdr:from>
    <xdr:to>
      <xdr:col>10</xdr:col>
      <xdr:colOff>200025</xdr:colOff>
      <xdr:row>71</xdr:row>
      <xdr:rowOff>47625</xdr:rowOff>
    </xdr:to>
    <xdr:pic>
      <xdr:nvPicPr>
        <xdr:cNvPr id="2" name="3 Imagen" descr="logo reducido2 lineasB.fh11.jpg"/>
        <xdr:cNvPicPr preferRelativeResize="1">
          <a:picLocks noChangeAspect="1"/>
        </xdr:cNvPicPr>
      </xdr:nvPicPr>
      <xdr:blipFill>
        <a:blip r:embed="rId2"/>
        <a:stretch>
          <a:fillRect/>
        </a:stretch>
      </xdr:blipFill>
      <xdr:spPr>
        <a:xfrm>
          <a:off x="5400675" y="7820025"/>
          <a:ext cx="1600200" cy="657225"/>
        </a:xfrm>
        <a:prstGeom prst="rect">
          <a:avLst/>
        </a:prstGeom>
        <a:noFill/>
        <a:ln w="9525" cmpd="sng">
          <a:noFill/>
        </a:ln>
      </xdr:spPr>
    </xdr:pic>
    <xdr:clientData/>
  </xdr:twoCellAnchor>
  <xdr:twoCellAnchor editAs="oneCell">
    <xdr:from>
      <xdr:col>1</xdr:col>
      <xdr:colOff>0</xdr:colOff>
      <xdr:row>82</xdr:row>
      <xdr:rowOff>0</xdr:rowOff>
    </xdr:from>
    <xdr:to>
      <xdr:col>3</xdr:col>
      <xdr:colOff>85725</xdr:colOff>
      <xdr:row>84</xdr:row>
      <xdr:rowOff>0</xdr:rowOff>
    </xdr:to>
    <xdr:pic>
      <xdr:nvPicPr>
        <xdr:cNvPr id="3" name="Picture 1"/>
        <xdr:cNvPicPr preferRelativeResize="1">
          <a:picLocks noChangeAspect="1"/>
        </xdr:cNvPicPr>
      </xdr:nvPicPr>
      <xdr:blipFill>
        <a:blip r:embed="rId3"/>
        <a:stretch>
          <a:fillRect/>
        </a:stretch>
      </xdr:blipFill>
      <xdr:spPr>
        <a:xfrm>
          <a:off x="180975" y="973455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371475</xdr:colOff>
      <xdr:row>83</xdr:row>
      <xdr:rowOff>0</xdr:rowOff>
    </xdr:from>
    <xdr:to>
      <xdr:col>5</xdr:col>
      <xdr:colOff>990600</xdr:colOff>
      <xdr:row>87</xdr:row>
      <xdr:rowOff>85725</xdr:rowOff>
    </xdr:to>
    <xdr:pic>
      <xdr:nvPicPr>
        <xdr:cNvPr id="4" name="Picture 303" descr="Lasallesinfondo5x6"/>
        <xdr:cNvPicPr preferRelativeResize="1">
          <a:picLocks noChangeAspect="1"/>
        </xdr:cNvPicPr>
      </xdr:nvPicPr>
      <xdr:blipFill>
        <a:blip r:embed="rId4"/>
        <a:stretch>
          <a:fillRect/>
        </a:stretch>
      </xdr:blipFill>
      <xdr:spPr>
        <a:xfrm>
          <a:off x="1866900" y="9896475"/>
          <a:ext cx="6191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476250</xdr:colOff>
      <xdr:row>7</xdr:row>
      <xdr:rowOff>19050</xdr:rowOff>
    </xdr:from>
    <xdr:to>
      <xdr:col>9</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8</xdr:col>
      <xdr:colOff>457200</xdr:colOff>
      <xdr:row>65</xdr:row>
      <xdr:rowOff>76200</xdr:rowOff>
    </xdr:from>
    <xdr:to>
      <xdr:col>10</xdr:col>
      <xdr:colOff>228600</xdr:colOff>
      <xdr:row>71</xdr:row>
      <xdr:rowOff>47625</xdr:rowOff>
    </xdr:to>
    <xdr:pic>
      <xdr:nvPicPr>
        <xdr:cNvPr id="2" name="3 Imagen" descr="logo reducido2 lineasB.fh11.jpg"/>
        <xdr:cNvPicPr preferRelativeResize="1">
          <a:picLocks noChangeAspect="1"/>
        </xdr:cNvPicPr>
      </xdr:nvPicPr>
      <xdr:blipFill>
        <a:blip r:embed="rId2"/>
        <a:stretch>
          <a:fillRect/>
        </a:stretch>
      </xdr:blipFill>
      <xdr:spPr>
        <a:xfrm>
          <a:off x="5429250" y="7820025"/>
          <a:ext cx="1600200" cy="657225"/>
        </a:xfrm>
        <a:prstGeom prst="rect">
          <a:avLst/>
        </a:prstGeom>
        <a:noFill/>
        <a:ln w="9525" cmpd="sng">
          <a:noFill/>
        </a:ln>
      </xdr:spPr>
    </xdr:pic>
    <xdr:clientData/>
  </xdr:twoCellAnchor>
  <xdr:twoCellAnchor editAs="oneCell">
    <xdr:from>
      <xdr:col>1</xdr:col>
      <xdr:colOff>0</xdr:colOff>
      <xdr:row>82</xdr:row>
      <xdr:rowOff>0</xdr:rowOff>
    </xdr:from>
    <xdr:to>
      <xdr:col>3</xdr:col>
      <xdr:colOff>85725</xdr:colOff>
      <xdr:row>84</xdr:row>
      <xdr:rowOff>0</xdr:rowOff>
    </xdr:to>
    <xdr:pic>
      <xdr:nvPicPr>
        <xdr:cNvPr id="3" name="Picture 1"/>
        <xdr:cNvPicPr preferRelativeResize="1">
          <a:picLocks noChangeAspect="1"/>
        </xdr:cNvPicPr>
      </xdr:nvPicPr>
      <xdr:blipFill>
        <a:blip r:embed="rId3"/>
        <a:stretch>
          <a:fillRect/>
        </a:stretch>
      </xdr:blipFill>
      <xdr:spPr>
        <a:xfrm>
          <a:off x="180975" y="973455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371475</xdr:colOff>
      <xdr:row>83</xdr:row>
      <xdr:rowOff>0</xdr:rowOff>
    </xdr:from>
    <xdr:to>
      <xdr:col>5</xdr:col>
      <xdr:colOff>990600</xdr:colOff>
      <xdr:row>87</xdr:row>
      <xdr:rowOff>85725</xdr:rowOff>
    </xdr:to>
    <xdr:pic>
      <xdr:nvPicPr>
        <xdr:cNvPr id="4" name="Picture 303" descr="Lasallesinfondo5x6"/>
        <xdr:cNvPicPr preferRelativeResize="1">
          <a:picLocks noChangeAspect="1"/>
        </xdr:cNvPicPr>
      </xdr:nvPicPr>
      <xdr:blipFill>
        <a:blip r:embed="rId4"/>
        <a:stretch>
          <a:fillRect/>
        </a:stretch>
      </xdr:blipFill>
      <xdr:spPr>
        <a:xfrm>
          <a:off x="1866900" y="9896475"/>
          <a:ext cx="6191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476250</xdr:colOff>
      <xdr:row>7</xdr:row>
      <xdr:rowOff>19050</xdr:rowOff>
    </xdr:from>
    <xdr:to>
      <xdr:col>9</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8</xdr:col>
      <xdr:colOff>457200</xdr:colOff>
      <xdr:row>65</xdr:row>
      <xdr:rowOff>76200</xdr:rowOff>
    </xdr:from>
    <xdr:to>
      <xdr:col>10</xdr:col>
      <xdr:colOff>228600</xdr:colOff>
      <xdr:row>71</xdr:row>
      <xdr:rowOff>47625</xdr:rowOff>
    </xdr:to>
    <xdr:pic>
      <xdr:nvPicPr>
        <xdr:cNvPr id="2" name="3 Imagen" descr="logo reducido2 lineasB.fh11.jpg"/>
        <xdr:cNvPicPr preferRelativeResize="1">
          <a:picLocks noChangeAspect="1"/>
        </xdr:cNvPicPr>
      </xdr:nvPicPr>
      <xdr:blipFill>
        <a:blip r:embed="rId2"/>
        <a:stretch>
          <a:fillRect/>
        </a:stretch>
      </xdr:blipFill>
      <xdr:spPr>
        <a:xfrm>
          <a:off x="5429250" y="7820025"/>
          <a:ext cx="1600200" cy="657225"/>
        </a:xfrm>
        <a:prstGeom prst="rect">
          <a:avLst/>
        </a:prstGeom>
        <a:noFill/>
        <a:ln w="9525" cmpd="sng">
          <a:noFill/>
        </a:ln>
      </xdr:spPr>
    </xdr:pic>
    <xdr:clientData/>
  </xdr:twoCellAnchor>
  <xdr:twoCellAnchor editAs="oneCell">
    <xdr:from>
      <xdr:col>5</xdr:col>
      <xdr:colOff>371475</xdr:colOff>
      <xdr:row>83</xdr:row>
      <xdr:rowOff>0</xdr:rowOff>
    </xdr:from>
    <xdr:to>
      <xdr:col>5</xdr:col>
      <xdr:colOff>990600</xdr:colOff>
      <xdr:row>87</xdr:row>
      <xdr:rowOff>85725</xdr:rowOff>
    </xdr:to>
    <xdr:pic>
      <xdr:nvPicPr>
        <xdr:cNvPr id="3" name="Picture 303" descr="Lasallesinfondo5x6"/>
        <xdr:cNvPicPr preferRelativeResize="1">
          <a:picLocks noChangeAspect="1"/>
        </xdr:cNvPicPr>
      </xdr:nvPicPr>
      <xdr:blipFill>
        <a:blip r:embed="rId3"/>
        <a:stretch>
          <a:fillRect/>
        </a:stretch>
      </xdr:blipFill>
      <xdr:spPr>
        <a:xfrm>
          <a:off x="1866900" y="9896475"/>
          <a:ext cx="619125" cy="733425"/>
        </a:xfrm>
        <a:prstGeom prst="rect">
          <a:avLst/>
        </a:prstGeom>
        <a:noFill/>
        <a:ln w="9525" cmpd="sng">
          <a:noFill/>
        </a:ln>
      </xdr:spPr>
    </xdr:pic>
    <xdr:clientData/>
  </xdr:twoCellAnchor>
  <xdr:twoCellAnchor editAs="oneCell">
    <xdr:from>
      <xdr:col>1</xdr:col>
      <xdr:colOff>0</xdr:colOff>
      <xdr:row>82</xdr:row>
      <xdr:rowOff>0</xdr:rowOff>
    </xdr:from>
    <xdr:to>
      <xdr:col>3</xdr:col>
      <xdr:colOff>85725</xdr:colOff>
      <xdr:row>84</xdr:row>
      <xdr:rowOff>0</xdr:rowOff>
    </xdr:to>
    <xdr:pic>
      <xdr:nvPicPr>
        <xdr:cNvPr id="4" name="Picture 1"/>
        <xdr:cNvPicPr preferRelativeResize="1">
          <a:picLocks noChangeAspect="1"/>
        </xdr:cNvPicPr>
      </xdr:nvPicPr>
      <xdr:blipFill>
        <a:blip r:embed="rId4"/>
        <a:stretch>
          <a:fillRect/>
        </a:stretch>
      </xdr:blipFill>
      <xdr:spPr>
        <a:xfrm>
          <a:off x="180975" y="9734550"/>
          <a:ext cx="942975" cy="323850"/>
        </a:xfrm>
        <a:prstGeom prst="rect">
          <a:avLst/>
        </a:prstGeom>
        <a:solidFill>
          <a:srgbClr val="FFFFFF"/>
        </a:solid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476250</xdr:colOff>
      <xdr:row>7</xdr:row>
      <xdr:rowOff>19050</xdr:rowOff>
    </xdr:from>
    <xdr:to>
      <xdr:col>9</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8</xdr:col>
      <xdr:colOff>457200</xdr:colOff>
      <xdr:row>65</xdr:row>
      <xdr:rowOff>76200</xdr:rowOff>
    </xdr:from>
    <xdr:to>
      <xdr:col>10</xdr:col>
      <xdr:colOff>228600</xdr:colOff>
      <xdr:row>71</xdr:row>
      <xdr:rowOff>47625</xdr:rowOff>
    </xdr:to>
    <xdr:pic>
      <xdr:nvPicPr>
        <xdr:cNvPr id="2" name="3 Imagen" descr="logo reducido2 lineasB.fh11.jpg"/>
        <xdr:cNvPicPr preferRelativeResize="1">
          <a:picLocks noChangeAspect="1"/>
        </xdr:cNvPicPr>
      </xdr:nvPicPr>
      <xdr:blipFill>
        <a:blip r:embed="rId2"/>
        <a:stretch>
          <a:fillRect/>
        </a:stretch>
      </xdr:blipFill>
      <xdr:spPr>
        <a:xfrm>
          <a:off x="5429250" y="7820025"/>
          <a:ext cx="1600200" cy="657225"/>
        </a:xfrm>
        <a:prstGeom prst="rect">
          <a:avLst/>
        </a:prstGeom>
        <a:noFill/>
        <a:ln w="9525" cmpd="sng">
          <a:noFill/>
        </a:ln>
      </xdr:spPr>
    </xdr:pic>
    <xdr:clientData/>
  </xdr:twoCellAnchor>
  <xdr:twoCellAnchor editAs="oneCell">
    <xdr:from>
      <xdr:col>1</xdr:col>
      <xdr:colOff>0</xdr:colOff>
      <xdr:row>82</xdr:row>
      <xdr:rowOff>0</xdr:rowOff>
    </xdr:from>
    <xdr:to>
      <xdr:col>3</xdr:col>
      <xdr:colOff>85725</xdr:colOff>
      <xdr:row>84</xdr:row>
      <xdr:rowOff>0</xdr:rowOff>
    </xdr:to>
    <xdr:pic>
      <xdr:nvPicPr>
        <xdr:cNvPr id="3" name="Picture 1"/>
        <xdr:cNvPicPr preferRelativeResize="1">
          <a:picLocks noChangeAspect="1"/>
        </xdr:cNvPicPr>
      </xdr:nvPicPr>
      <xdr:blipFill>
        <a:blip r:embed="rId3"/>
        <a:stretch>
          <a:fillRect/>
        </a:stretch>
      </xdr:blipFill>
      <xdr:spPr>
        <a:xfrm>
          <a:off x="180975" y="9734550"/>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371475</xdr:colOff>
      <xdr:row>83</xdr:row>
      <xdr:rowOff>0</xdr:rowOff>
    </xdr:from>
    <xdr:to>
      <xdr:col>5</xdr:col>
      <xdr:colOff>990600</xdr:colOff>
      <xdr:row>87</xdr:row>
      <xdr:rowOff>85725</xdr:rowOff>
    </xdr:to>
    <xdr:pic>
      <xdr:nvPicPr>
        <xdr:cNvPr id="4" name="Picture 303" descr="Lasallesinfondo5x6"/>
        <xdr:cNvPicPr preferRelativeResize="1">
          <a:picLocks noChangeAspect="1"/>
        </xdr:cNvPicPr>
      </xdr:nvPicPr>
      <xdr:blipFill>
        <a:blip r:embed="rId4"/>
        <a:stretch>
          <a:fillRect/>
        </a:stretch>
      </xdr:blipFill>
      <xdr:spPr>
        <a:xfrm>
          <a:off x="1866900" y="9896475"/>
          <a:ext cx="61912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7</xdr:row>
      <xdr:rowOff>19050</xdr:rowOff>
    </xdr:from>
    <xdr:to>
      <xdr:col>9</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8</xdr:col>
      <xdr:colOff>123825</xdr:colOff>
      <xdr:row>36</xdr:row>
      <xdr:rowOff>190500</xdr:rowOff>
    </xdr:from>
    <xdr:to>
      <xdr:col>9</xdr:col>
      <xdr:colOff>809625</xdr:colOff>
      <xdr:row>39</xdr:row>
      <xdr:rowOff>152400</xdr:rowOff>
    </xdr:to>
    <xdr:pic>
      <xdr:nvPicPr>
        <xdr:cNvPr id="2" name="3 Imagen" descr="logo reducido2 lineasB.fh11.jpg"/>
        <xdr:cNvPicPr preferRelativeResize="1">
          <a:picLocks noChangeAspect="1"/>
        </xdr:cNvPicPr>
      </xdr:nvPicPr>
      <xdr:blipFill>
        <a:blip r:embed="rId2"/>
        <a:stretch>
          <a:fillRect/>
        </a:stretch>
      </xdr:blipFill>
      <xdr:spPr>
        <a:xfrm>
          <a:off x="5095875" y="7810500"/>
          <a:ext cx="1600200" cy="647700"/>
        </a:xfrm>
        <a:prstGeom prst="rect">
          <a:avLst/>
        </a:prstGeom>
        <a:noFill/>
        <a:ln w="9525" cmpd="sng">
          <a:noFill/>
        </a:ln>
      </xdr:spPr>
    </xdr:pic>
    <xdr:clientData/>
  </xdr:twoCellAnchor>
  <xdr:twoCellAnchor editAs="oneCell">
    <xdr:from>
      <xdr:col>5</xdr:col>
      <xdr:colOff>371475</xdr:colOff>
      <xdr:row>51</xdr:row>
      <xdr:rowOff>0</xdr:rowOff>
    </xdr:from>
    <xdr:to>
      <xdr:col>5</xdr:col>
      <xdr:colOff>990600</xdr:colOff>
      <xdr:row>55</xdr:row>
      <xdr:rowOff>85725</xdr:rowOff>
    </xdr:to>
    <xdr:pic>
      <xdr:nvPicPr>
        <xdr:cNvPr id="3" name="Picture 303" descr="Lasallesinfondo5x6"/>
        <xdr:cNvPicPr preferRelativeResize="1">
          <a:picLocks noChangeAspect="1"/>
        </xdr:cNvPicPr>
      </xdr:nvPicPr>
      <xdr:blipFill>
        <a:blip r:embed="rId3"/>
        <a:stretch>
          <a:fillRect/>
        </a:stretch>
      </xdr:blipFill>
      <xdr:spPr>
        <a:xfrm>
          <a:off x="1866900" y="9829800"/>
          <a:ext cx="619125" cy="733425"/>
        </a:xfrm>
        <a:prstGeom prst="rect">
          <a:avLst/>
        </a:prstGeom>
        <a:noFill/>
        <a:ln w="9525" cmpd="sng">
          <a:noFill/>
        </a:ln>
      </xdr:spPr>
    </xdr:pic>
    <xdr:clientData/>
  </xdr:twoCellAnchor>
  <xdr:twoCellAnchor editAs="oneCell">
    <xdr:from>
      <xdr:col>1</xdr:col>
      <xdr:colOff>0</xdr:colOff>
      <xdr:row>50</xdr:row>
      <xdr:rowOff>0</xdr:rowOff>
    </xdr:from>
    <xdr:to>
      <xdr:col>3</xdr:col>
      <xdr:colOff>85725</xdr:colOff>
      <xdr:row>52</xdr:row>
      <xdr:rowOff>0</xdr:rowOff>
    </xdr:to>
    <xdr:pic>
      <xdr:nvPicPr>
        <xdr:cNvPr id="4" name="Picture 1"/>
        <xdr:cNvPicPr preferRelativeResize="1">
          <a:picLocks noChangeAspect="1"/>
        </xdr:cNvPicPr>
      </xdr:nvPicPr>
      <xdr:blipFill>
        <a:blip r:embed="rId4"/>
        <a:stretch>
          <a:fillRect/>
        </a:stretch>
      </xdr:blipFill>
      <xdr:spPr>
        <a:xfrm>
          <a:off x="180975" y="9667875"/>
          <a:ext cx="942975" cy="323850"/>
        </a:xfrm>
        <a:prstGeom prst="rect">
          <a:avLst/>
        </a:prstGeom>
        <a:solidFill>
          <a:srgbClr val="FFFFFF"/>
        </a:solid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7</xdr:row>
      <xdr:rowOff>19050</xdr:rowOff>
    </xdr:from>
    <xdr:to>
      <xdr:col>9</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8</xdr:col>
      <xdr:colOff>123825</xdr:colOff>
      <xdr:row>36</xdr:row>
      <xdr:rowOff>200025</xdr:rowOff>
    </xdr:from>
    <xdr:to>
      <xdr:col>9</xdr:col>
      <xdr:colOff>809625</xdr:colOff>
      <xdr:row>39</xdr:row>
      <xdr:rowOff>161925</xdr:rowOff>
    </xdr:to>
    <xdr:pic>
      <xdr:nvPicPr>
        <xdr:cNvPr id="2" name="3 Imagen" descr="logo reducido2 lineasB.fh11.jpg"/>
        <xdr:cNvPicPr preferRelativeResize="1">
          <a:picLocks noChangeAspect="1"/>
        </xdr:cNvPicPr>
      </xdr:nvPicPr>
      <xdr:blipFill>
        <a:blip r:embed="rId2"/>
        <a:stretch>
          <a:fillRect/>
        </a:stretch>
      </xdr:blipFill>
      <xdr:spPr>
        <a:xfrm>
          <a:off x="5095875" y="7820025"/>
          <a:ext cx="1600200" cy="647700"/>
        </a:xfrm>
        <a:prstGeom prst="rect">
          <a:avLst/>
        </a:prstGeom>
        <a:noFill/>
        <a:ln w="9525" cmpd="sng">
          <a:noFill/>
        </a:ln>
      </xdr:spPr>
    </xdr:pic>
    <xdr:clientData/>
  </xdr:twoCellAnchor>
  <xdr:twoCellAnchor editAs="oneCell">
    <xdr:from>
      <xdr:col>1</xdr:col>
      <xdr:colOff>0</xdr:colOff>
      <xdr:row>50</xdr:row>
      <xdr:rowOff>0</xdr:rowOff>
    </xdr:from>
    <xdr:to>
      <xdr:col>3</xdr:col>
      <xdr:colOff>85725</xdr:colOff>
      <xdr:row>52</xdr:row>
      <xdr:rowOff>0</xdr:rowOff>
    </xdr:to>
    <xdr:pic>
      <xdr:nvPicPr>
        <xdr:cNvPr id="3" name="Picture 1"/>
        <xdr:cNvPicPr preferRelativeResize="1">
          <a:picLocks noChangeAspect="1"/>
        </xdr:cNvPicPr>
      </xdr:nvPicPr>
      <xdr:blipFill>
        <a:blip r:embed="rId3"/>
        <a:stretch>
          <a:fillRect/>
        </a:stretch>
      </xdr:blipFill>
      <xdr:spPr>
        <a:xfrm>
          <a:off x="180975" y="966787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371475</xdr:colOff>
      <xdr:row>51</xdr:row>
      <xdr:rowOff>0</xdr:rowOff>
    </xdr:from>
    <xdr:to>
      <xdr:col>5</xdr:col>
      <xdr:colOff>990600</xdr:colOff>
      <xdr:row>55</xdr:row>
      <xdr:rowOff>85725</xdr:rowOff>
    </xdr:to>
    <xdr:pic>
      <xdr:nvPicPr>
        <xdr:cNvPr id="4" name="Picture 303" descr="Lasallesinfondo5x6"/>
        <xdr:cNvPicPr preferRelativeResize="1">
          <a:picLocks noChangeAspect="1"/>
        </xdr:cNvPicPr>
      </xdr:nvPicPr>
      <xdr:blipFill>
        <a:blip r:embed="rId4"/>
        <a:stretch>
          <a:fillRect/>
        </a:stretch>
      </xdr:blipFill>
      <xdr:spPr>
        <a:xfrm>
          <a:off x="1866900" y="9829800"/>
          <a:ext cx="6191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951DYEFG\1.%20BM.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951DYEFG\2.%20BM2&#170;.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951DYEFG\3.%20AM.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951DYEFG\4.%20AM2&#170;.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951DYEFG\5.%20IM.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951DYEFG\6.%20IM2&#170;.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951DYEFG\7.%20CM.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951DYEFG\8.%20CM2&#17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Final8"/>
    </sheetNames>
    <sheetDataSet>
      <sheetData sheetId="3">
        <row r="5">
          <cell r="A5" t="str">
            <v>XXI MEMORIAL HERMANO TARSICIO</v>
          </cell>
        </row>
        <row r="7">
          <cell r="A7">
            <v>41218</v>
          </cell>
          <cell r="B7" t="str">
            <v>FTIB</v>
          </cell>
          <cell r="C7" t="str">
            <v>PALMA</v>
          </cell>
          <cell r="D7" t="str">
            <v>C.T. LA SALLE</v>
          </cell>
          <cell r="E7">
            <v>3208825</v>
          </cell>
        </row>
        <row r="9">
          <cell r="A9" t="str">
            <v>NO</v>
          </cell>
          <cell r="B9" t="str">
            <v>BENJAMÍN</v>
          </cell>
          <cell r="C9" t="str">
            <v>MASCULINO</v>
          </cell>
          <cell r="D9" t="str">
            <v>PEP JORDI</v>
          </cell>
          <cell r="E9" t="str">
            <v>MATAS RAMIS</v>
          </cell>
        </row>
      </sheetData>
      <sheetData sheetId="5">
        <row r="3">
          <cell r="G3">
            <v>4</v>
          </cell>
        </row>
        <row r="7">
          <cell r="A7">
            <v>1</v>
          </cell>
          <cell r="B7" t="str">
            <v>RUIZ PALACIO</v>
          </cell>
          <cell r="C7" t="str">
            <v>ISMAEL</v>
          </cell>
          <cell r="D7">
            <v>5900718</v>
          </cell>
          <cell r="E7">
            <v>2898</v>
          </cell>
          <cell r="F7" t="str">
            <v>M</v>
          </cell>
          <cell r="G7">
            <v>37312</v>
          </cell>
          <cell r="H7">
            <v>0</v>
          </cell>
          <cell r="I7">
            <v>5215</v>
          </cell>
          <cell r="J7">
            <v>52</v>
          </cell>
        </row>
        <row r="8">
          <cell r="A8">
            <v>2</v>
          </cell>
          <cell r="B8" t="str">
            <v>SANCHEZ GONZALEZ</v>
          </cell>
          <cell r="C8" t="str">
            <v>ALEJANDRO</v>
          </cell>
          <cell r="D8">
            <v>5864203</v>
          </cell>
          <cell r="E8">
            <v>2469</v>
          </cell>
          <cell r="F8" t="str">
            <v>M</v>
          </cell>
          <cell r="G8">
            <v>37523</v>
          </cell>
          <cell r="H8">
            <v>0</v>
          </cell>
          <cell r="I8">
            <v>6180</v>
          </cell>
          <cell r="J8">
            <v>40</v>
          </cell>
        </row>
        <row r="9">
          <cell r="A9">
            <v>3</v>
          </cell>
          <cell r="B9" t="str">
            <v>TRIBALDOS RODRIGUEZ</v>
          </cell>
          <cell r="C9" t="str">
            <v>GASPAR EMI</v>
          </cell>
          <cell r="D9">
            <v>5890745</v>
          </cell>
          <cell r="E9">
            <v>693</v>
          </cell>
          <cell r="F9" t="str">
            <v>M</v>
          </cell>
          <cell r="G9">
            <v>37536</v>
          </cell>
          <cell r="H9">
            <v>0</v>
          </cell>
          <cell r="I9">
            <v>6615</v>
          </cell>
          <cell r="J9">
            <v>36</v>
          </cell>
        </row>
        <row r="10">
          <cell r="A10">
            <v>4</v>
          </cell>
          <cell r="B10" t="str">
            <v>CABOT SABATER</v>
          </cell>
          <cell r="C10" t="str">
            <v>TONI</v>
          </cell>
          <cell r="D10">
            <v>5893921</v>
          </cell>
          <cell r="E10">
            <v>2236</v>
          </cell>
          <cell r="F10" t="str">
            <v>M</v>
          </cell>
          <cell r="G10">
            <v>37514</v>
          </cell>
          <cell r="H10">
            <v>0</v>
          </cell>
          <cell r="I10">
            <v>7534</v>
          </cell>
          <cell r="J10">
            <v>29</v>
          </cell>
        </row>
        <row r="11">
          <cell r="A11">
            <v>5</v>
          </cell>
          <cell r="B11" t="str">
            <v>ORZABAL GABRIELLI</v>
          </cell>
          <cell r="C11" t="str">
            <v>JUAN IGNAC</v>
          </cell>
          <cell r="D11">
            <v>5896503</v>
          </cell>
          <cell r="E11">
            <v>30421</v>
          </cell>
          <cell r="F11" t="str">
            <v>M</v>
          </cell>
          <cell r="G11">
            <v>37489</v>
          </cell>
          <cell r="H11">
            <v>3</v>
          </cell>
          <cell r="I11">
            <v>0</v>
          </cell>
          <cell r="J11">
            <v>29</v>
          </cell>
        </row>
        <row r="12">
          <cell r="A12">
            <v>6</v>
          </cell>
          <cell r="B12" t="str">
            <v>LLOMPART JAUME</v>
          </cell>
          <cell r="C12" t="str">
            <v>RAFAEL</v>
          </cell>
          <cell r="D12">
            <v>5892064</v>
          </cell>
          <cell r="E12">
            <v>2956</v>
          </cell>
          <cell r="F12" t="str">
            <v>M</v>
          </cell>
          <cell r="G12">
            <v>37357</v>
          </cell>
          <cell r="H12">
            <v>0</v>
          </cell>
          <cell r="I12">
            <v>8703</v>
          </cell>
          <cell r="J12">
            <v>22</v>
          </cell>
        </row>
        <row r="13">
          <cell r="A13">
            <v>7</v>
          </cell>
          <cell r="B13" t="str">
            <v>PASCUAL BOSCH</v>
          </cell>
          <cell r="C13" t="str">
            <v>ANDREU</v>
          </cell>
          <cell r="D13">
            <v>5902722</v>
          </cell>
          <cell r="E13">
            <v>1746</v>
          </cell>
          <cell r="F13" t="str">
            <v>M</v>
          </cell>
          <cell r="G13">
            <v>37925</v>
          </cell>
          <cell r="H13">
            <v>0</v>
          </cell>
          <cell r="I13">
            <v>8703</v>
          </cell>
          <cell r="J13">
            <v>22</v>
          </cell>
        </row>
        <row r="14">
          <cell r="A14">
            <v>8</v>
          </cell>
          <cell r="B14" t="str">
            <v>COMAS NADAL</v>
          </cell>
          <cell r="C14" t="str">
            <v>JAUME</v>
          </cell>
          <cell r="D14">
            <v>5904801</v>
          </cell>
          <cell r="E14">
            <v>2377</v>
          </cell>
          <cell r="F14" t="str">
            <v>M</v>
          </cell>
          <cell r="G14">
            <v>37707</v>
          </cell>
          <cell r="H14">
            <v>0</v>
          </cell>
          <cell r="I14">
            <v>15455</v>
          </cell>
          <cell r="J14">
            <v>5</v>
          </cell>
        </row>
        <row r="15">
          <cell r="A15">
            <v>9</v>
          </cell>
          <cell r="B15" t="str">
            <v>ZZZ</v>
          </cell>
          <cell r="C15">
            <v>0</v>
          </cell>
          <cell r="E15" t="str">
            <v/>
          </cell>
          <cell r="F15" t="str">
            <v/>
          </cell>
          <cell r="G15" t="str">
            <v/>
          </cell>
          <cell r="H15" t="str">
            <v/>
          </cell>
          <cell r="I15" t="str">
            <v/>
          </cell>
          <cell r="J15">
            <v>0</v>
          </cell>
        </row>
        <row r="16">
          <cell r="A16">
            <v>10</v>
          </cell>
          <cell r="B16" t="str">
            <v>ZZZ</v>
          </cell>
          <cell r="C16">
            <v>0</v>
          </cell>
          <cell r="E16" t="str">
            <v/>
          </cell>
          <cell r="F16" t="str">
            <v/>
          </cell>
          <cell r="G16" t="str">
            <v/>
          </cell>
          <cell r="H16" t="str">
            <v/>
          </cell>
          <cell r="I16" t="str">
            <v/>
          </cell>
          <cell r="J16">
            <v>0</v>
          </cell>
        </row>
        <row r="17">
          <cell r="A17">
            <v>11</v>
          </cell>
          <cell r="B17" t="str">
            <v>ZZZ</v>
          </cell>
          <cell r="C17">
            <v>0</v>
          </cell>
          <cell r="E17" t="str">
            <v/>
          </cell>
          <cell r="F17" t="str">
            <v/>
          </cell>
          <cell r="G17" t="str">
            <v/>
          </cell>
          <cell r="H17" t="str">
            <v/>
          </cell>
          <cell r="I17" t="str">
            <v/>
          </cell>
          <cell r="J17">
            <v>0</v>
          </cell>
        </row>
        <row r="18">
          <cell r="A18">
            <v>12</v>
          </cell>
          <cell r="B18" t="str">
            <v>ZZZ</v>
          </cell>
          <cell r="C18">
            <v>0</v>
          </cell>
          <cell r="E18" t="str">
            <v/>
          </cell>
          <cell r="F18" t="str">
            <v/>
          </cell>
          <cell r="G18" t="str">
            <v/>
          </cell>
          <cell r="H18" t="str">
            <v/>
          </cell>
          <cell r="I18" t="str">
            <v/>
          </cell>
          <cell r="J18">
            <v>0</v>
          </cell>
        </row>
        <row r="19">
          <cell r="A19">
            <v>13</v>
          </cell>
          <cell r="B19" t="str">
            <v>ZZZ</v>
          </cell>
          <cell r="C19">
            <v>0</v>
          </cell>
          <cell r="E19" t="str">
            <v/>
          </cell>
          <cell r="F19" t="str">
            <v/>
          </cell>
          <cell r="G19" t="str">
            <v/>
          </cell>
          <cell r="H19" t="str">
            <v/>
          </cell>
          <cell r="I19" t="str">
            <v/>
          </cell>
          <cell r="J19">
            <v>0</v>
          </cell>
        </row>
        <row r="20">
          <cell r="A20">
            <v>14</v>
          </cell>
          <cell r="B20" t="str">
            <v>ZZZ</v>
          </cell>
          <cell r="C20">
            <v>0</v>
          </cell>
          <cell r="E20" t="str">
            <v/>
          </cell>
          <cell r="F20" t="str">
            <v/>
          </cell>
          <cell r="G20" t="str">
            <v/>
          </cell>
          <cell r="H20" t="str">
            <v/>
          </cell>
          <cell r="I20" t="str">
            <v/>
          </cell>
          <cell r="J20">
            <v>0</v>
          </cell>
        </row>
        <row r="21">
          <cell r="A21">
            <v>15</v>
          </cell>
          <cell r="B21" t="str">
            <v>ZZZ</v>
          </cell>
          <cell r="C21">
            <v>0</v>
          </cell>
          <cell r="E21" t="str">
            <v/>
          </cell>
          <cell r="F21" t="str">
            <v/>
          </cell>
          <cell r="G21" t="str">
            <v/>
          </cell>
          <cell r="H21" t="str">
            <v/>
          </cell>
          <cell r="I21" t="str">
            <v/>
          </cell>
          <cell r="J21">
            <v>0</v>
          </cell>
        </row>
        <row r="22">
          <cell r="A22">
            <v>16</v>
          </cell>
          <cell r="B22" t="str">
            <v>ZZZ</v>
          </cell>
          <cell r="C22">
            <v>0</v>
          </cell>
          <cell r="E22" t="str">
            <v/>
          </cell>
          <cell r="F22" t="str">
            <v/>
          </cell>
          <cell r="G22" t="str">
            <v/>
          </cell>
          <cell r="H22" t="str">
            <v/>
          </cell>
          <cell r="I22" t="str">
            <v/>
          </cell>
          <cell r="J22">
            <v>0</v>
          </cell>
        </row>
        <row r="23">
          <cell r="A23">
            <v>17</v>
          </cell>
          <cell r="B23" t="str">
            <v>ZZZ</v>
          </cell>
          <cell r="C23">
            <v>0</v>
          </cell>
          <cell r="E23" t="str">
            <v/>
          </cell>
          <cell r="F23" t="str">
            <v/>
          </cell>
          <cell r="G23" t="str">
            <v/>
          </cell>
          <cell r="H23" t="str">
            <v/>
          </cell>
          <cell r="I23" t="str">
            <v/>
          </cell>
          <cell r="J23">
            <v>0</v>
          </cell>
        </row>
        <row r="24">
          <cell r="A24">
            <v>18</v>
          </cell>
          <cell r="B24" t="str">
            <v>ZZZ</v>
          </cell>
          <cell r="C24">
            <v>0</v>
          </cell>
          <cell r="E24" t="str">
            <v/>
          </cell>
          <cell r="F24" t="str">
            <v/>
          </cell>
          <cell r="G24" t="str">
            <v/>
          </cell>
          <cell r="H24" t="str">
            <v/>
          </cell>
          <cell r="I24" t="str">
            <v/>
          </cell>
          <cell r="J24">
            <v>0</v>
          </cell>
        </row>
        <row r="25">
          <cell r="A25">
            <v>19</v>
          </cell>
          <cell r="B25" t="str">
            <v>ZZZ</v>
          </cell>
          <cell r="C25">
            <v>0</v>
          </cell>
          <cell r="E25" t="str">
            <v/>
          </cell>
          <cell r="F25" t="str">
            <v/>
          </cell>
          <cell r="G25" t="str">
            <v/>
          </cell>
          <cell r="H25" t="str">
            <v/>
          </cell>
          <cell r="I25" t="str">
            <v/>
          </cell>
          <cell r="J25">
            <v>0</v>
          </cell>
        </row>
        <row r="26">
          <cell r="A26">
            <v>20</v>
          </cell>
          <cell r="B26" t="str">
            <v>ZZZ</v>
          </cell>
          <cell r="C26">
            <v>0</v>
          </cell>
          <cell r="E26" t="str">
            <v/>
          </cell>
          <cell r="F26" t="str">
            <v/>
          </cell>
          <cell r="G26" t="str">
            <v/>
          </cell>
          <cell r="H26" t="str">
            <v/>
          </cell>
          <cell r="I26" t="str">
            <v/>
          </cell>
          <cell r="J26">
            <v>0</v>
          </cell>
        </row>
        <row r="27">
          <cell r="A27">
            <v>21</v>
          </cell>
          <cell r="B27" t="str">
            <v>ZZZ</v>
          </cell>
          <cell r="C27">
            <v>0</v>
          </cell>
          <cell r="E27" t="str">
            <v/>
          </cell>
          <cell r="F27" t="str">
            <v/>
          </cell>
          <cell r="G27" t="str">
            <v/>
          </cell>
          <cell r="H27" t="str">
            <v/>
          </cell>
          <cell r="I27" t="str">
            <v/>
          </cell>
          <cell r="J27">
            <v>0</v>
          </cell>
        </row>
        <row r="28">
          <cell r="A28">
            <v>22</v>
          </cell>
          <cell r="B28" t="str">
            <v>ZZZ</v>
          </cell>
          <cell r="C28">
            <v>0</v>
          </cell>
          <cell r="E28" t="str">
            <v/>
          </cell>
          <cell r="F28" t="str">
            <v/>
          </cell>
          <cell r="G28" t="str">
            <v/>
          </cell>
          <cell r="H28" t="str">
            <v/>
          </cell>
          <cell r="I28" t="str">
            <v/>
          </cell>
          <cell r="J28">
            <v>0</v>
          </cell>
        </row>
        <row r="29">
          <cell r="A29">
            <v>23</v>
          </cell>
          <cell r="B29" t="str">
            <v>ZZZ</v>
          </cell>
          <cell r="C29">
            <v>0</v>
          </cell>
          <cell r="E29" t="str">
            <v/>
          </cell>
          <cell r="F29" t="str">
            <v/>
          </cell>
          <cell r="G29" t="str">
            <v/>
          </cell>
          <cell r="H29" t="str">
            <v/>
          </cell>
          <cell r="I29" t="str">
            <v/>
          </cell>
          <cell r="J29">
            <v>0</v>
          </cell>
        </row>
        <row r="30">
          <cell r="A30">
            <v>24</v>
          </cell>
          <cell r="B30" t="str">
            <v>ZZZ</v>
          </cell>
          <cell r="C30">
            <v>0</v>
          </cell>
          <cell r="E30" t="str">
            <v/>
          </cell>
          <cell r="F30" t="str">
            <v/>
          </cell>
          <cell r="G30" t="str">
            <v/>
          </cell>
          <cell r="H30" t="str">
            <v/>
          </cell>
          <cell r="I30" t="str">
            <v/>
          </cell>
          <cell r="J30">
            <v>0</v>
          </cell>
        </row>
        <row r="31">
          <cell r="A31">
            <v>25</v>
          </cell>
          <cell r="B31" t="str">
            <v>ZZZ</v>
          </cell>
          <cell r="C31">
            <v>0</v>
          </cell>
          <cell r="E31" t="str">
            <v/>
          </cell>
          <cell r="F31" t="str">
            <v/>
          </cell>
          <cell r="G31" t="str">
            <v/>
          </cell>
          <cell r="H31" t="str">
            <v/>
          </cell>
          <cell r="I31" t="str">
            <v/>
          </cell>
          <cell r="J31">
            <v>0</v>
          </cell>
        </row>
        <row r="32">
          <cell r="A32">
            <v>26</v>
          </cell>
          <cell r="B32" t="str">
            <v>ZZZ</v>
          </cell>
          <cell r="C32">
            <v>0</v>
          </cell>
          <cell r="E32" t="str">
            <v/>
          </cell>
          <cell r="F32" t="str">
            <v/>
          </cell>
          <cell r="G32" t="str">
            <v/>
          </cell>
          <cell r="H32" t="str">
            <v/>
          </cell>
          <cell r="I32" t="str">
            <v/>
          </cell>
          <cell r="J32">
            <v>0</v>
          </cell>
        </row>
        <row r="33">
          <cell r="A33">
            <v>27</v>
          </cell>
          <cell r="B33" t="str">
            <v>ZZZ</v>
          </cell>
          <cell r="C33">
            <v>0</v>
          </cell>
          <cell r="E33" t="str">
            <v/>
          </cell>
          <cell r="F33" t="str">
            <v/>
          </cell>
          <cell r="G33" t="str">
            <v/>
          </cell>
          <cell r="H33" t="str">
            <v/>
          </cell>
          <cell r="I33" t="str">
            <v/>
          </cell>
          <cell r="J33">
            <v>0</v>
          </cell>
        </row>
        <row r="34">
          <cell r="A34">
            <v>28</v>
          </cell>
          <cell r="B34" t="str">
            <v>ZZZ</v>
          </cell>
          <cell r="C34">
            <v>0</v>
          </cell>
          <cell r="E34" t="str">
            <v/>
          </cell>
          <cell r="F34" t="str">
            <v/>
          </cell>
          <cell r="G34" t="str">
            <v/>
          </cell>
          <cell r="H34" t="str">
            <v/>
          </cell>
          <cell r="I34" t="str">
            <v/>
          </cell>
          <cell r="J34">
            <v>0</v>
          </cell>
        </row>
        <row r="35">
          <cell r="A35">
            <v>29</v>
          </cell>
          <cell r="B35" t="str">
            <v>ZZZ</v>
          </cell>
          <cell r="C35">
            <v>0</v>
          </cell>
          <cell r="E35" t="str">
            <v/>
          </cell>
          <cell r="F35" t="str">
            <v/>
          </cell>
          <cell r="G35" t="str">
            <v/>
          </cell>
          <cell r="H35" t="str">
            <v/>
          </cell>
          <cell r="I35" t="str">
            <v/>
          </cell>
          <cell r="J35">
            <v>0</v>
          </cell>
        </row>
        <row r="36">
          <cell r="A36">
            <v>30</v>
          </cell>
          <cell r="B36" t="str">
            <v>ZZZ</v>
          </cell>
          <cell r="C36">
            <v>0</v>
          </cell>
          <cell r="E36" t="str">
            <v/>
          </cell>
          <cell r="F36" t="str">
            <v/>
          </cell>
          <cell r="G36" t="str">
            <v/>
          </cell>
          <cell r="H36" t="str">
            <v/>
          </cell>
          <cell r="I36" t="str">
            <v/>
          </cell>
          <cell r="J36">
            <v>0</v>
          </cell>
        </row>
        <row r="37">
          <cell r="A37">
            <v>31</v>
          </cell>
          <cell r="B37" t="str">
            <v>ZZZ</v>
          </cell>
          <cell r="C37">
            <v>0</v>
          </cell>
          <cell r="E37" t="str">
            <v/>
          </cell>
          <cell r="F37" t="str">
            <v/>
          </cell>
          <cell r="G37" t="str">
            <v/>
          </cell>
          <cell r="H37" t="str">
            <v/>
          </cell>
          <cell r="I37" t="str">
            <v/>
          </cell>
          <cell r="J37">
            <v>0</v>
          </cell>
        </row>
        <row r="38">
          <cell r="A38">
            <v>32</v>
          </cell>
          <cell r="B38" t="str">
            <v>ZZZ</v>
          </cell>
          <cell r="C38">
            <v>0</v>
          </cell>
          <cell r="E38" t="str">
            <v/>
          </cell>
          <cell r="F38" t="str">
            <v/>
          </cell>
          <cell r="G38" t="str">
            <v/>
          </cell>
          <cell r="H38" t="str">
            <v/>
          </cell>
          <cell r="I38" t="str">
            <v/>
          </cell>
          <cell r="J38">
            <v>0</v>
          </cell>
        </row>
        <row r="39">
          <cell r="A39">
            <v>33</v>
          </cell>
          <cell r="B39" t="str">
            <v>ZZZ</v>
          </cell>
          <cell r="C39">
            <v>0</v>
          </cell>
          <cell r="E39" t="str">
            <v/>
          </cell>
          <cell r="F39" t="str">
            <v/>
          </cell>
          <cell r="G39" t="str">
            <v/>
          </cell>
          <cell r="H39" t="str">
            <v/>
          </cell>
          <cell r="I39" t="str">
            <v/>
          </cell>
          <cell r="J39">
            <v>0</v>
          </cell>
        </row>
        <row r="40">
          <cell r="A40">
            <v>34</v>
          </cell>
          <cell r="B40" t="str">
            <v>ZZZ</v>
          </cell>
          <cell r="C40">
            <v>0</v>
          </cell>
          <cell r="E40" t="str">
            <v/>
          </cell>
          <cell r="F40" t="str">
            <v/>
          </cell>
          <cell r="G40" t="str">
            <v/>
          </cell>
          <cell r="H40" t="str">
            <v/>
          </cell>
          <cell r="I40" t="str">
            <v/>
          </cell>
          <cell r="J40">
            <v>0</v>
          </cell>
        </row>
        <row r="41">
          <cell r="A41">
            <v>35</v>
          </cell>
          <cell r="B41" t="str">
            <v>ZZZ</v>
          </cell>
          <cell r="C41">
            <v>0</v>
          </cell>
          <cell r="E41" t="str">
            <v/>
          </cell>
          <cell r="F41" t="str">
            <v/>
          </cell>
          <cell r="G41" t="str">
            <v/>
          </cell>
          <cell r="H41" t="str">
            <v/>
          </cell>
          <cell r="I41" t="str">
            <v/>
          </cell>
          <cell r="J41">
            <v>0</v>
          </cell>
        </row>
        <row r="42">
          <cell r="A42">
            <v>36</v>
          </cell>
          <cell r="B42" t="str">
            <v>ZZZ</v>
          </cell>
          <cell r="C42">
            <v>0</v>
          </cell>
          <cell r="E42" t="str">
            <v/>
          </cell>
          <cell r="F42" t="str">
            <v/>
          </cell>
          <cell r="G42" t="str">
            <v/>
          </cell>
          <cell r="H42" t="str">
            <v/>
          </cell>
          <cell r="I42" t="str">
            <v/>
          </cell>
          <cell r="J42">
            <v>0</v>
          </cell>
        </row>
        <row r="43">
          <cell r="A43">
            <v>37</v>
          </cell>
          <cell r="B43" t="str">
            <v>ZZZ</v>
          </cell>
          <cell r="C43">
            <v>0</v>
          </cell>
          <cell r="E43" t="str">
            <v/>
          </cell>
          <cell r="F43" t="str">
            <v/>
          </cell>
          <cell r="G43" t="str">
            <v/>
          </cell>
          <cell r="H43" t="str">
            <v/>
          </cell>
          <cell r="I43" t="str">
            <v/>
          </cell>
          <cell r="J43">
            <v>0</v>
          </cell>
        </row>
        <row r="44">
          <cell r="A44">
            <v>38</v>
          </cell>
          <cell r="B44" t="str">
            <v>ZZZ</v>
          </cell>
          <cell r="C44">
            <v>0</v>
          </cell>
          <cell r="E44" t="str">
            <v/>
          </cell>
          <cell r="F44" t="str">
            <v/>
          </cell>
          <cell r="G44" t="str">
            <v/>
          </cell>
          <cell r="H44" t="str">
            <v/>
          </cell>
          <cell r="I44" t="str">
            <v/>
          </cell>
          <cell r="J44">
            <v>0</v>
          </cell>
        </row>
        <row r="45">
          <cell r="A45">
            <v>39</v>
          </cell>
          <cell r="B45" t="str">
            <v>ZZZ</v>
          </cell>
          <cell r="C45">
            <v>0</v>
          </cell>
          <cell r="E45" t="str">
            <v/>
          </cell>
          <cell r="F45" t="str">
            <v/>
          </cell>
          <cell r="G45" t="str">
            <v/>
          </cell>
          <cell r="H45" t="str">
            <v/>
          </cell>
          <cell r="I45" t="str">
            <v/>
          </cell>
          <cell r="J45">
            <v>0</v>
          </cell>
        </row>
        <row r="46">
          <cell r="A46">
            <v>40</v>
          </cell>
          <cell r="B46" t="str">
            <v>ZZZ</v>
          </cell>
          <cell r="C46">
            <v>0</v>
          </cell>
          <cell r="E46" t="str">
            <v/>
          </cell>
          <cell r="F46" t="str">
            <v/>
          </cell>
          <cell r="G46" t="str">
            <v/>
          </cell>
          <cell r="H46" t="str">
            <v/>
          </cell>
          <cell r="I46" t="str">
            <v/>
          </cell>
          <cell r="J46">
            <v>0</v>
          </cell>
        </row>
        <row r="47">
          <cell r="A47">
            <v>41</v>
          </cell>
          <cell r="B47" t="str">
            <v>ZZZ</v>
          </cell>
          <cell r="C47">
            <v>0</v>
          </cell>
          <cell r="E47" t="str">
            <v/>
          </cell>
          <cell r="F47" t="str">
            <v/>
          </cell>
          <cell r="G47" t="str">
            <v/>
          </cell>
          <cell r="H47" t="str">
            <v/>
          </cell>
          <cell r="I47" t="str">
            <v/>
          </cell>
          <cell r="J47">
            <v>0</v>
          </cell>
        </row>
        <row r="48">
          <cell r="A48">
            <v>42</v>
          </cell>
          <cell r="B48" t="str">
            <v>ZZZ</v>
          </cell>
          <cell r="C48">
            <v>0</v>
          </cell>
          <cell r="E48" t="str">
            <v/>
          </cell>
          <cell r="F48" t="str">
            <v/>
          </cell>
          <cell r="G48" t="str">
            <v/>
          </cell>
          <cell r="H48" t="str">
            <v/>
          </cell>
          <cell r="I48" t="str">
            <v/>
          </cell>
          <cell r="J48">
            <v>0</v>
          </cell>
        </row>
        <row r="49">
          <cell r="A49">
            <v>43</v>
          </cell>
          <cell r="B49" t="str">
            <v>ZZZ</v>
          </cell>
          <cell r="C49">
            <v>0</v>
          </cell>
          <cell r="E49" t="str">
            <v/>
          </cell>
          <cell r="F49" t="str">
            <v/>
          </cell>
          <cell r="G49" t="str">
            <v/>
          </cell>
          <cell r="H49" t="str">
            <v/>
          </cell>
          <cell r="I49" t="str">
            <v/>
          </cell>
          <cell r="J49">
            <v>0</v>
          </cell>
        </row>
        <row r="50">
          <cell r="A50">
            <v>44</v>
          </cell>
          <cell r="B50" t="str">
            <v>ZZZ</v>
          </cell>
          <cell r="C50">
            <v>0</v>
          </cell>
          <cell r="E50" t="str">
            <v/>
          </cell>
          <cell r="F50" t="str">
            <v/>
          </cell>
          <cell r="G50" t="str">
            <v/>
          </cell>
          <cell r="H50" t="str">
            <v/>
          </cell>
          <cell r="I50" t="str">
            <v/>
          </cell>
          <cell r="J50">
            <v>0</v>
          </cell>
        </row>
        <row r="51">
          <cell r="A51">
            <v>45</v>
          </cell>
          <cell r="B51" t="str">
            <v>ZZZ</v>
          </cell>
          <cell r="C51">
            <v>0</v>
          </cell>
          <cell r="E51" t="str">
            <v/>
          </cell>
          <cell r="F51" t="str">
            <v/>
          </cell>
          <cell r="G51" t="str">
            <v/>
          </cell>
          <cell r="H51" t="str">
            <v/>
          </cell>
          <cell r="I51" t="str">
            <v/>
          </cell>
          <cell r="J51">
            <v>0</v>
          </cell>
        </row>
        <row r="52">
          <cell r="A52">
            <v>46</v>
          </cell>
          <cell r="B52" t="str">
            <v>ZZZ</v>
          </cell>
          <cell r="C52">
            <v>0</v>
          </cell>
          <cell r="E52" t="str">
            <v/>
          </cell>
          <cell r="F52" t="str">
            <v/>
          </cell>
          <cell r="G52" t="str">
            <v/>
          </cell>
          <cell r="H52" t="str">
            <v/>
          </cell>
          <cell r="I52" t="str">
            <v/>
          </cell>
          <cell r="J52">
            <v>0</v>
          </cell>
        </row>
        <row r="53">
          <cell r="A53">
            <v>47</v>
          </cell>
          <cell r="B53" t="str">
            <v>ZZZ</v>
          </cell>
          <cell r="C53">
            <v>0</v>
          </cell>
          <cell r="E53" t="str">
            <v/>
          </cell>
          <cell r="F53" t="str">
            <v/>
          </cell>
          <cell r="G53" t="str">
            <v/>
          </cell>
          <cell r="H53" t="str">
            <v/>
          </cell>
          <cell r="I53" t="str">
            <v/>
          </cell>
          <cell r="J53">
            <v>0</v>
          </cell>
        </row>
        <row r="54">
          <cell r="A54">
            <v>48</v>
          </cell>
          <cell r="B54" t="str">
            <v>ZZZ</v>
          </cell>
          <cell r="C54">
            <v>0</v>
          </cell>
          <cell r="E54" t="str">
            <v/>
          </cell>
          <cell r="F54" t="str">
            <v/>
          </cell>
          <cell r="G54" t="str">
            <v/>
          </cell>
          <cell r="H54" t="str">
            <v/>
          </cell>
          <cell r="I54" t="str">
            <v/>
          </cell>
          <cell r="J54">
            <v>0</v>
          </cell>
        </row>
        <row r="55">
          <cell r="A55">
            <v>49</v>
          </cell>
          <cell r="B55" t="str">
            <v>ZZZ</v>
          </cell>
          <cell r="C55">
            <v>0</v>
          </cell>
          <cell r="E55" t="str">
            <v/>
          </cell>
          <cell r="F55" t="str">
            <v/>
          </cell>
          <cell r="G55" t="str">
            <v/>
          </cell>
          <cell r="H55" t="str">
            <v/>
          </cell>
          <cell r="I55" t="str">
            <v/>
          </cell>
          <cell r="J55">
            <v>0</v>
          </cell>
        </row>
        <row r="56">
          <cell r="A56">
            <v>50</v>
          </cell>
          <cell r="B56" t="str">
            <v>ZZZ</v>
          </cell>
          <cell r="C56">
            <v>0</v>
          </cell>
          <cell r="E56" t="str">
            <v/>
          </cell>
          <cell r="F56" t="str">
            <v/>
          </cell>
          <cell r="G56" t="str">
            <v/>
          </cell>
          <cell r="H56" t="str">
            <v/>
          </cell>
          <cell r="I56" t="str">
            <v/>
          </cell>
          <cell r="J56">
            <v>0</v>
          </cell>
        </row>
        <row r="57">
          <cell r="A57">
            <v>51</v>
          </cell>
          <cell r="B57" t="str">
            <v>ZZZ</v>
          </cell>
          <cell r="C57">
            <v>0</v>
          </cell>
          <cell r="E57" t="str">
            <v/>
          </cell>
          <cell r="F57" t="str">
            <v/>
          </cell>
          <cell r="G57" t="str">
            <v/>
          </cell>
          <cell r="H57" t="str">
            <v/>
          </cell>
          <cell r="I57" t="str">
            <v/>
          </cell>
          <cell r="J57">
            <v>0</v>
          </cell>
        </row>
        <row r="58">
          <cell r="A58">
            <v>52</v>
          </cell>
          <cell r="B58" t="str">
            <v>ZZZ</v>
          </cell>
          <cell r="C58">
            <v>0</v>
          </cell>
          <cell r="E58" t="str">
            <v/>
          </cell>
          <cell r="F58" t="str">
            <v/>
          </cell>
          <cell r="G58" t="str">
            <v/>
          </cell>
          <cell r="H58" t="str">
            <v/>
          </cell>
          <cell r="I58" t="str">
            <v/>
          </cell>
          <cell r="J58">
            <v>0</v>
          </cell>
        </row>
        <row r="59">
          <cell r="A59">
            <v>53</v>
          </cell>
          <cell r="B59" t="str">
            <v>ZZZ</v>
          </cell>
          <cell r="C59">
            <v>0</v>
          </cell>
          <cell r="E59" t="str">
            <v/>
          </cell>
          <cell r="F59" t="str">
            <v/>
          </cell>
          <cell r="G59" t="str">
            <v/>
          </cell>
          <cell r="H59" t="str">
            <v/>
          </cell>
          <cell r="I59" t="str">
            <v/>
          </cell>
          <cell r="J59">
            <v>0</v>
          </cell>
        </row>
        <row r="60">
          <cell r="A60">
            <v>54</v>
          </cell>
          <cell r="B60" t="str">
            <v>ZZZ</v>
          </cell>
          <cell r="C60">
            <v>0</v>
          </cell>
          <cell r="E60" t="str">
            <v/>
          </cell>
          <cell r="F60" t="str">
            <v/>
          </cell>
          <cell r="G60" t="str">
            <v/>
          </cell>
          <cell r="H60" t="str">
            <v/>
          </cell>
          <cell r="I60" t="str">
            <v/>
          </cell>
          <cell r="J60">
            <v>0</v>
          </cell>
        </row>
        <row r="61">
          <cell r="A61">
            <v>55</v>
          </cell>
          <cell r="B61" t="str">
            <v>ZZZ</v>
          </cell>
          <cell r="C61">
            <v>0</v>
          </cell>
          <cell r="E61" t="str">
            <v/>
          </cell>
          <cell r="F61" t="str">
            <v/>
          </cell>
          <cell r="G61" t="str">
            <v/>
          </cell>
          <cell r="H61" t="str">
            <v/>
          </cell>
          <cell r="I61" t="str">
            <v/>
          </cell>
          <cell r="J61">
            <v>0</v>
          </cell>
        </row>
        <row r="62">
          <cell r="A62">
            <v>56</v>
          </cell>
          <cell r="B62" t="str">
            <v>ZZZ</v>
          </cell>
          <cell r="C62">
            <v>0</v>
          </cell>
          <cell r="E62" t="str">
            <v/>
          </cell>
          <cell r="F62" t="str">
            <v/>
          </cell>
          <cell r="G62" t="str">
            <v/>
          </cell>
          <cell r="H62" t="str">
            <v/>
          </cell>
          <cell r="I62" t="str">
            <v/>
          </cell>
          <cell r="J62">
            <v>0</v>
          </cell>
        </row>
        <row r="63">
          <cell r="A63">
            <v>57</v>
          </cell>
          <cell r="B63" t="str">
            <v>ZZZ</v>
          </cell>
          <cell r="C63">
            <v>0</v>
          </cell>
          <cell r="E63" t="str">
            <v/>
          </cell>
          <cell r="F63" t="str">
            <v/>
          </cell>
          <cell r="G63" t="str">
            <v/>
          </cell>
          <cell r="H63" t="str">
            <v/>
          </cell>
          <cell r="I63" t="str">
            <v/>
          </cell>
          <cell r="J63">
            <v>0</v>
          </cell>
        </row>
        <row r="64">
          <cell r="A64">
            <v>58</v>
          </cell>
          <cell r="B64" t="str">
            <v>ZZZ</v>
          </cell>
          <cell r="C64">
            <v>0</v>
          </cell>
          <cell r="E64" t="str">
            <v/>
          </cell>
          <cell r="F64" t="str">
            <v/>
          </cell>
          <cell r="G64" t="str">
            <v/>
          </cell>
          <cell r="H64" t="str">
            <v/>
          </cell>
          <cell r="I64" t="str">
            <v/>
          </cell>
          <cell r="J64">
            <v>0</v>
          </cell>
        </row>
        <row r="65">
          <cell r="A65">
            <v>59</v>
          </cell>
          <cell r="B65" t="str">
            <v>ZZZ</v>
          </cell>
          <cell r="C65">
            <v>0</v>
          </cell>
          <cell r="E65" t="str">
            <v/>
          </cell>
          <cell r="F65" t="str">
            <v/>
          </cell>
          <cell r="G65" t="str">
            <v/>
          </cell>
          <cell r="H65" t="str">
            <v/>
          </cell>
          <cell r="I65" t="str">
            <v/>
          </cell>
          <cell r="J65">
            <v>0</v>
          </cell>
        </row>
        <row r="66">
          <cell r="A66">
            <v>60</v>
          </cell>
          <cell r="B66" t="str">
            <v>ZZZ</v>
          </cell>
          <cell r="C66">
            <v>0</v>
          </cell>
          <cell r="E66" t="str">
            <v/>
          </cell>
          <cell r="F66" t="str">
            <v/>
          </cell>
          <cell r="G66" t="str">
            <v/>
          </cell>
          <cell r="H66" t="str">
            <v/>
          </cell>
          <cell r="I66" t="str">
            <v/>
          </cell>
          <cell r="J66">
            <v>0</v>
          </cell>
        </row>
        <row r="67">
          <cell r="A67">
            <v>61</v>
          </cell>
          <cell r="B67" t="str">
            <v>ZZZ</v>
          </cell>
          <cell r="C67">
            <v>0</v>
          </cell>
          <cell r="E67" t="str">
            <v/>
          </cell>
          <cell r="F67" t="str">
            <v/>
          </cell>
          <cell r="G67" t="str">
            <v/>
          </cell>
          <cell r="H67" t="str">
            <v/>
          </cell>
          <cell r="I67" t="str">
            <v/>
          </cell>
          <cell r="J67">
            <v>0</v>
          </cell>
        </row>
        <row r="68">
          <cell r="A68">
            <v>62</v>
          </cell>
          <cell r="B68" t="str">
            <v>ZZZ</v>
          </cell>
          <cell r="C68">
            <v>0</v>
          </cell>
          <cell r="E68" t="str">
            <v/>
          </cell>
          <cell r="F68" t="str">
            <v/>
          </cell>
          <cell r="G68" t="str">
            <v/>
          </cell>
          <cell r="H68" t="str">
            <v/>
          </cell>
          <cell r="I68" t="str">
            <v/>
          </cell>
          <cell r="J68">
            <v>0</v>
          </cell>
        </row>
        <row r="69">
          <cell r="A69">
            <v>63</v>
          </cell>
          <cell r="B69" t="str">
            <v>ZZZ</v>
          </cell>
          <cell r="C69">
            <v>0</v>
          </cell>
          <cell r="E69" t="str">
            <v/>
          </cell>
          <cell r="F69" t="str">
            <v/>
          </cell>
          <cell r="G69" t="str">
            <v/>
          </cell>
          <cell r="H69" t="str">
            <v/>
          </cell>
          <cell r="I69" t="str">
            <v/>
          </cell>
          <cell r="J69">
            <v>0</v>
          </cell>
        </row>
        <row r="70">
          <cell r="A70">
            <v>64</v>
          </cell>
          <cell r="B70" t="str">
            <v>ZZZ</v>
          </cell>
          <cell r="C70">
            <v>0</v>
          </cell>
          <cell r="E70" t="str">
            <v/>
          </cell>
          <cell r="F70" t="str">
            <v/>
          </cell>
          <cell r="G70" t="str">
            <v/>
          </cell>
          <cell r="H70" t="str">
            <v/>
          </cell>
          <cell r="I70" t="str">
            <v/>
          </cell>
          <cell r="J70">
            <v>0</v>
          </cell>
        </row>
        <row r="71">
          <cell r="A71">
            <v>65</v>
          </cell>
          <cell r="B71" t="str">
            <v>Bye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Final8"/>
      <sheetName val="Prep Prev"/>
      <sheetName val="Q16"/>
    </sheetNames>
    <sheetDataSet>
      <sheetData sheetId="3">
        <row r="5">
          <cell r="A5" t="str">
            <v>XXI MEMORIAL HERMANO TARSICIO</v>
          </cell>
        </row>
        <row r="7">
          <cell r="A7">
            <v>41218</v>
          </cell>
          <cell r="B7" t="str">
            <v>FTIB</v>
          </cell>
          <cell r="C7" t="str">
            <v>PALMA</v>
          </cell>
          <cell r="D7" t="str">
            <v>C.T. LA SALLE</v>
          </cell>
          <cell r="E7">
            <v>3208825</v>
          </cell>
        </row>
        <row r="9">
          <cell r="A9" t="str">
            <v>NO</v>
          </cell>
          <cell r="B9" t="str">
            <v>BENJAMÍN 2ª</v>
          </cell>
          <cell r="C9" t="str">
            <v>MASCULINO</v>
          </cell>
          <cell r="D9" t="str">
            <v>PEP JORDI</v>
          </cell>
          <cell r="E9" t="str">
            <v>MATAS RAMIS</v>
          </cell>
        </row>
      </sheetData>
      <sheetData sheetId="5">
        <row r="3">
          <cell r="G3">
            <v>4</v>
          </cell>
        </row>
        <row r="7">
          <cell r="A7">
            <v>1</v>
          </cell>
          <cell r="B7" t="str">
            <v>RODRIGUEZ SIQUIER</v>
          </cell>
          <cell r="C7" t="str">
            <v>ALEJANDRO</v>
          </cell>
          <cell r="D7">
            <v>5898947</v>
          </cell>
          <cell r="E7">
            <v>2270</v>
          </cell>
          <cell r="F7" t="str">
            <v>M</v>
          </cell>
          <cell r="G7">
            <v>37663</v>
          </cell>
          <cell r="H7">
            <v>0</v>
          </cell>
          <cell r="I7">
            <v>7697</v>
          </cell>
          <cell r="J7">
            <v>28</v>
          </cell>
        </row>
        <row r="8">
          <cell r="A8">
            <v>2</v>
          </cell>
          <cell r="B8" t="str">
            <v>RIBAS ACEBES</v>
          </cell>
          <cell r="C8" t="str">
            <v>GERARD</v>
          </cell>
          <cell r="D8">
            <v>5903069</v>
          </cell>
          <cell r="E8">
            <v>688</v>
          </cell>
          <cell r="F8" t="str">
            <v>M</v>
          </cell>
          <cell r="G8">
            <v>37487</v>
          </cell>
          <cell r="H8">
            <v>0</v>
          </cell>
          <cell r="I8">
            <v>10736</v>
          </cell>
          <cell r="J8">
            <v>14</v>
          </cell>
        </row>
        <row r="9">
          <cell r="A9">
            <v>3</v>
          </cell>
          <cell r="B9" t="str">
            <v>ROSSELLO FERRIOL</v>
          </cell>
          <cell r="C9" t="str">
            <v>PEP</v>
          </cell>
          <cell r="D9">
            <v>5899523</v>
          </cell>
          <cell r="E9">
            <v>2846</v>
          </cell>
          <cell r="F9" t="str">
            <v>M</v>
          </cell>
          <cell r="G9">
            <v>37370</v>
          </cell>
          <cell r="H9">
            <v>0</v>
          </cell>
          <cell r="I9">
            <v>10736</v>
          </cell>
          <cell r="J9">
            <v>14</v>
          </cell>
        </row>
        <row r="10">
          <cell r="A10">
            <v>4</v>
          </cell>
          <cell r="B10" t="str">
            <v>FRANCISCO SAMPEDRO</v>
          </cell>
          <cell r="C10" t="str">
            <v>LUIS</v>
          </cell>
          <cell r="D10">
            <v>5902665</v>
          </cell>
          <cell r="E10">
            <v>1693</v>
          </cell>
          <cell r="F10" t="str">
            <v>M</v>
          </cell>
          <cell r="G10">
            <v>37696</v>
          </cell>
          <cell r="H10">
            <v>0</v>
          </cell>
          <cell r="I10">
            <v>11495</v>
          </cell>
          <cell r="J10">
            <v>12</v>
          </cell>
        </row>
        <row r="11">
          <cell r="A11">
            <v>5</v>
          </cell>
          <cell r="B11" t="str">
            <v>ALCOVER BARBOSA</v>
          </cell>
          <cell r="C11" t="str">
            <v>IAGO</v>
          </cell>
          <cell r="D11">
            <v>5895068</v>
          </cell>
          <cell r="E11">
            <v>1654</v>
          </cell>
          <cell r="F11" t="str">
            <v>M</v>
          </cell>
          <cell r="G11">
            <v>37344</v>
          </cell>
          <cell r="H11">
            <v>0</v>
          </cell>
          <cell r="I11">
            <v>11873</v>
          </cell>
          <cell r="J11">
            <v>11</v>
          </cell>
        </row>
        <row r="12">
          <cell r="A12">
            <v>6</v>
          </cell>
          <cell r="B12" t="str">
            <v>DHEUR DOS SANTOS</v>
          </cell>
          <cell r="C12" t="str">
            <v>YERAI</v>
          </cell>
          <cell r="D12">
            <v>5903944</v>
          </cell>
          <cell r="E12">
            <v>5278</v>
          </cell>
          <cell r="F12" t="str">
            <v>M</v>
          </cell>
          <cell r="G12">
            <v>37664</v>
          </cell>
          <cell r="H12">
            <v>0</v>
          </cell>
          <cell r="I12">
            <v>18698</v>
          </cell>
          <cell r="J12">
            <v>2</v>
          </cell>
          <cell r="K12" t="str">
            <v>WC</v>
          </cell>
        </row>
        <row r="13">
          <cell r="A13">
            <v>7</v>
          </cell>
          <cell r="B13" t="str">
            <v>SERRA SERRA</v>
          </cell>
          <cell r="C13" t="str">
            <v>MIQUEL</v>
          </cell>
          <cell r="D13">
            <v>5902863</v>
          </cell>
          <cell r="E13">
            <v>2252</v>
          </cell>
          <cell r="F13" t="str">
            <v>M</v>
          </cell>
          <cell r="G13">
            <v>37282</v>
          </cell>
          <cell r="H13">
            <v>0</v>
          </cell>
          <cell r="I13">
            <v>12912</v>
          </cell>
          <cell r="J13">
            <v>9</v>
          </cell>
          <cell r="K13" t="str">
            <v>Q1</v>
          </cell>
        </row>
        <row r="14">
          <cell r="A14">
            <v>8</v>
          </cell>
          <cell r="B14" t="str">
            <v>FERNANDEZ RAMIS</v>
          </cell>
          <cell r="C14" t="str">
            <v>DAVID</v>
          </cell>
          <cell r="D14">
            <v>5913274</v>
          </cell>
          <cell r="E14">
            <v>2244</v>
          </cell>
          <cell r="F14" t="str">
            <v>M</v>
          </cell>
          <cell r="G14">
            <v>38165</v>
          </cell>
          <cell r="H14">
            <v>0</v>
          </cell>
          <cell r="I14">
            <v>12912</v>
          </cell>
          <cell r="J14">
            <v>9</v>
          </cell>
          <cell r="K14" t="str">
            <v>Q2</v>
          </cell>
        </row>
        <row r="15">
          <cell r="A15">
            <v>9</v>
          </cell>
          <cell r="B15" t="str">
            <v>ZZZ</v>
          </cell>
          <cell r="C15">
            <v>0</v>
          </cell>
          <cell r="E15" t="str">
            <v/>
          </cell>
          <cell r="F15" t="str">
            <v/>
          </cell>
          <cell r="G15" t="str">
            <v/>
          </cell>
          <cell r="H15" t="str">
            <v/>
          </cell>
          <cell r="I15" t="str">
            <v/>
          </cell>
          <cell r="J15">
            <v>0</v>
          </cell>
        </row>
        <row r="16">
          <cell r="A16">
            <v>10</v>
          </cell>
          <cell r="B16" t="str">
            <v>ZZZ</v>
          </cell>
          <cell r="C16">
            <v>0</v>
          </cell>
          <cell r="E16" t="str">
            <v/>
          </cell>
          <cell r="F16" t="str">
            <v/>
          </cell>
          <cell r="G16" t="str">
            <v/>
          </cell>
          <cell r="H16" t="str">
            <v/>
          </cell>
          <cell r="I16" t="str">
            <v/>
          </cell>
          <cell r="J16">
            <v>0</v>
          </cell>
        </row>
        <row r="17">
          <cell r="A17">
            <v>11</v>
          </cell>
          <cell r="B17" t="str">
            <v>ZZZ</v>
          </cell>
          <cell r="C17">
            <v>0</v>
          </cell>
          <cell r="E17" t="str">
            <v/>
          </cell>
          <cell r="F17" t="str">
            <v/>
          </cell>
          <cell r="G17" t="str">
            <v/>
          </cell>
          <cell r="H17" t="str">
            <v/>
          </cell>
          <cell r="I17" t="str">
            <v/>
          </cell>
          <cell r="J17">
            <v>0</v>
          </cell>
        </row>
        <row r="18">
          <cell r="A18">
            <v>12</v>
          </cell>
          <cell r="B18" t="str">
            <v>ZZZ</v>
          </cell>
          <cell r="C18">
            <v>0</v>
          </cell>
          <cell r="E18" t="str">
            <v/>
          </cell>
          <cell r="F18" t="str">
            <v/>
          </cell>
          <cell r="G18" t="str">
            <v/>
          </cell>
          <cell r="H18" t="str">
            <v/>
          </cell>
          <cell r="I18" t="str">
            <v/>
          </cell>
          <cell r="J18">
            <v>0</v>
          </cell>
        </row>
        <row r="19">
          <cell r="A19">
            <v>13</v>
          </cell>
          <cell r="B19" t="str">
            <v>ZZZ</v>
          </cell>
          <cell r="C19">
            <v>0</v>
          </cell>
          <cell r="E19" t="str">
            <v/>
          </cell>
          <cell r="F19" t="str">
            <v/>
          </cell>
          <cell r="G19" t="str">
            <v/>
          </cell>
          <cell r="H19" t="str">
            <v/>
          </cell>
          <cell r="I19" t="str">
            <v/>
          </cell>
          <cell r="J19">
            <v>0</v>
          </cell>
        </row>
        <row r="20">
          <cell r="A20">
            <v>14</v>
          </cell>
          <cell r="B20" t="str">
            <v>ZZZ</v>
          </cell>
          <cell r="C20">
            <v>0</v>
          </cell>
          <cell r="E20" t="str">
            <v/>
          </cell>
          <cell r="F20" t="str">
            <v/>
          </cell>
          <cell r="G20" t="str">
            <v/>
          </cell>
          <cell r="H20" t="str">
            <v/>
          </cell>
          <cell r="I20" t="str">
            <v/>
          </cell>
          <cell r="J20">
            <v>0</v>
          </cell>
        </row>
        <row r="21">
          <cell r="A21">
            <v>15</v>
          </cell>
          <cell r="B21" t="str">
            <v>ZZZ</v>
          </cell>
          <cell r="C21">
            <v>0</v>
          </cell>
          <cell r="E21" t="str">
            <v/>
          </cell>
          <cell r="F21" t="str">
            <v/>
          </cell>
          <cell r="G21" t="str">
            <v/>
          </cell>
          <cell r="H21" t="str">
            <v/>
          </cell>
          <cell r="I21" t="str">
            <v/>
          </cell>
          <cell r="J21">
            <v>0</v>
          </cell>
        </row>
        <row r="22">
          <cell r="A22">
            <v>16</v>
          </cell>
          <cell r="B22" t="str">
            <v>ZZZ</v>
          </cell>
          <cell r="C22">
            <v>0</v>
          </cell>
          <cell r="E22" t="str">
            <v/>
          </cell>
          <cell r="F22" t="str">
            <v/>
          </cell>
          <cell r="G22" t="str">
            <v/>
          </cell>
          <cell r="H22" t="str">
            <v/>
          </cell>
          <cell r="I22" t="str">
            <v/>
          </cell>
          <cell r="J22">
            <v>0</v>
          </cell>
        </row>
        <row r="23">
          <cell r="A23">
            <v>17</v>
          </cell>
          <cell r="B23" t="str">
            <v>ZZZ</v>
          </cell>
          <cell r="C23">
            <v>0</v>
          </cell>
          <cell r="E23" t="str">
            <v/>
          </cell>
          <cell r="F23" t="str">
            <v/>
          </cell>
          <cell r="G23" t="str">
            <v/>
          </cell>
          <cell r="H23" t="str">
            <v/>
          </cell>
          <cell r="I23" t="str">
            <v/>
          </cell>
          <cell r="J23">
            <v>0</v>
          </cell>
        </row>
        <row r="24">
          <cell r="A24">
            <v>18</v>
          </cell>
          <cell r="B24" t="str">
            <v>ZZZ</v>
          </cell>
          <cell r="C24">
            <v>0</v>
          </cell>
          <cell r="E24" t="str">
            <v/>
          </cell>
          <cell r="F24" t="str">
            <v/>
          </cell>
          <cell r="G24" t="str">
            <v/>
          </cell>
          <cell r="H24" t="str">
            <v/>
          </cell>
          <cell r="I24" t="str">
            <v/>
          </cell>
          <cell r="J24">
            <v>0</v>
          </cell>
        </row>
        <row r="25">
          <cell r="A25">
            <v>19</v>
          </cell>
          <cell r="B25" t="str">
            <v>ZZZ</v>
          </cell>
          <cell r="C25">
            <v>0</v>
          </cell>
          <cell r="E25" t="str">
            <v/>
          </cell>
          <cell r="F25" t="str">
            <v/>
          </cell>
          <cell r="G25" t="str">
            <v/>
          </cell>
          <cell r="H25" t="str">
            <v/>
          </cell>
          <cell r="I25" t="str">
            <v/>
          </cell>
          <cell r="J25">
            <v>0</v>
          </cell>
        </row>
        <row r="26">
          <cell r="A26">
            <v>20</v>
          </cell>
          <cell r="B26" t="str">
            <v>ZZZ</v>
          </cell>
          <cell r="C26">
            <v>0</v>
          </cell>
          <cell r="E26" t="str">
            <v/>
          </cell>
          <cell r="F26" t="str">
            <v/>
          </cell>
          <cell r="G26" t="str">
            <v/>
          </cell>
          <cell r="H26" t="str">
            <v/>
          </cell>
          <cell r="I26" t="str">
            <v/>
          </cell>
          <cell r="J26">
            <v>0</v>
          </cell>
        </row>
        <row r="27">
          <cell r="A27">
            <v>21</v>
          </cell>
          <cell r="B27" t="str">
            <v>ZZZ</v>
          </cell>
          <cell r="C27">
            <v>0</v>
          </cell>
          <cell r="E27" t="str">
            <v/>
          </cell>
          <cell r="F27" t="str">
            <v/>
          </cell>
          <cell r="G27" t="str">
            <v/>
          </cell>
          <cell r="H27" t="str">
            <v/>
          </cell>
          <cell r="I27" t="str">
            <v/>
          </cell>
          <cell r="J27">
            <v>0</v>
          </cell>
        </row>
        <row r="28">
          <cell r="A28">
            <v>22</v>
          </cell>
          <cell r="B28" t="str">
            <v>ZZZ</v>
          </cell>
          <cell r="C28">
            <v>0</v>
          </cell>
          <cell r="E28" t="str">
            <v/>
          </cell>
          <cell r="F28" t="str">
            <v/>
          </cell>
          <cell r="G28" t="str">
            <v/>
          </cell>
          <cell r="H28" t="str">
            <v/>
          </cell>
          <cell r="I28" t="str">
            <v/>
          </cell>
          <cell r="J28">
            <v>0</v>
          </cell>
        </row>
        <row r="29">
          <cell r="A29">
            <v>23</v>
          </cell>
          <cell r="B29" t="str">
            <v>ZZZ</v>
          </cell>
          <cell r="C29">
            <v>0</v>
          </cell>
          <cell r="E29" t="str">
            <v/>
          </cell>
          <cell r="F29" t="str">
            <v/>
          </cell>
          <cell r="G29" t="str">
            <v/>
          </cell>
          <cell r="H29" t="str">
            <v/>
          </cell>
          <cell r="I29" t="str">
            <v/>
          </cell>
          <cell r="J29">
            <v>0</v>
          </cell>
        </row>
        <row r="30">
          <cell r="A30">
            <v>24</v>
          </cell>
          <cell r="B30" t="str">
            <v>ZZZ</v>
          </cell>
          <cell r="C30">
            <v>0</v>
          </cell>
          <cell r="E30" t="str">
            <v/>
          </cell>
          <cell r="F30" t="str">
            <v/>
          </cell>
          <cell r="G30" t="str">
            <v/>
          </cell>
          <cell r="H30" t="str">
            <v/>
          </cell>
          <cell r="I30" t="str">
            <v/>
          </cell>
          <cell r="J30">
            <v>0</v>
          </cell>
        </row>
        <row r="31">
          <cell r="A31">
            <v>25</v>
          </cell>
          <cell r="B31" t="str">
            <v>ZZZ</v>
          </cell>
          <cell r="C31">
            <v>0</v>
          </cell>
          <cell r="E31" t="str">
            <v/>
          </cell>
          <cell r="F31" t="str">
            <v/>
          </cell>
          <cell r="G31" t="str">
            <v/>
          </cell>
          <cell r="H31" t="str">
            <v/>
          </cell>
          <cell r="I31" t="str">
            <v/>
          </cell>
          <cell r="J31">
            <v>0</v>
          </cell>
        </row>
        <row r="32">
          <cell r="A32">
            <v>26</v>
          </cell>
          <cell r="B32" t="str">
            <v>ZZZ</v>
          </cell>
          <cell r="C32">
            <v>0</v>
          </cell>
          <cell r="E32" t="str">
            <v/>
          </cell>
          <cell r="F32" t="str">
            <v/>
          </cell>
          <cell r="G32" t="str">
            <v/>
          </cell>
          <cell r="H32" t="str">
            <v/>
          </cell>
          <cell r="I32" t="str">
            <v/>
          </cell>
          <cell r="J32">
            <v>0</v>
          </cell>
        </row>
        <row r="33">
          <cell r="A33">
            <v>27</v>
          </cell>
          <cell r="B33" t="str">
            <v>ZZZ</v>
          </cell>
          <cell r="C33">
            <v>0</v>
          </cell>
          <cell r="E33" t="str">
            <v/>
          </cell>
          <cell r="F33" t="str">
            <v/>
          </cell>
          <cell r="G33" t="str">
            <v/>
          </cell>
          <cell r="H33" t="str">
            <v/>
          </cell>
          <cell r="I33" t="str">
            <v/>
          </cell>
          <cell r="J33">
            <v>0</v>
          </cell>
        </row>
        <row r="34">
          <cell r="A34">
            <v>28</v>
          </cell>
          <cell r="B34" t="str">
            <v>ZZZ</v>
          </cell>
          <cell r="C34">
            <v>0</v>
          </cell>
          <cell r="E34" t="str">
            <v/>
          </cell>
          <cell r="F34" t="str">
            <v/>
          </cell>
          <cell r="G34" t="str">
            <v/>
          </cell>
          <cell r="H34" t="str">
            <v/>
          </cell>
          <cell r="I34" t="str">
            <v/>
          </cell>
          <cell r="J34">
            <v>0</v>
          </cell>
        </row>
        <row r="35">
          <cell r="A35">
            <v>29</v>
          </cell>
          <cell r="B35" t="str">
            <v>ZZZ</v>
          </cell>
          <cell r="C35">
            <v>0</v>
          </cell>
          <cell r="E35" t="str">
            <v/>
          </cell>
          <cell r="F35" t="str">
            <v/>
          </cell>
          <cell r="G35" t="str">
            <v/>
          </cell>
          <cell r="H35" t="str">
            <v/>
          </cell>
          <cell r="I35" t="str">
            <v/>
          </cell>
          <cell r="J35">
            <v>0</v>
          </cell>
        </row>
        <row r="36">
          <cell r="A36">
            <v>30</v>
          </cell>
          <cell r="B36" t="str">
            <v>ZZZ</v>
          </cell>
          <cell r="C36">
            <v>0</v>
          </cell>
          <cell r="E36" t="str">
            <v/>
          </cell>
          <cell r="F36" t="str">
            <v/>
          </cell>
          <cell r="G36" t="str">
            <v/>
          </cell>
          <cell r="H36" t="str">
            <v/>
          </cell>
          <cell r="I36" t="str">
            <v/>
          </cell>
          <cell r="J36">
            <v>0</v>
          </cell>
        </row>
        <row r="37">
          <cell r="A37">
            <v>31</v>
          </cell>
          <cell r="B37" t="str">
            <v>ZZZ</v>
          </cell>
          <cell r="C37">
            <v>0</v>
          </cell>
          <cell r="E37" t="str">
            <v/>
          </cell>
          <cell r="F37" t="str">
            <v/>
          </cell>
          <cell r="G37" t="str">
            <v/>
          </cell>
          <cell r="H37" t="str">
            <v/>
          </cell>
          <cell r="I37" t="str">
            <v/>
          </cell>
          <cell r="J37">
            <v>0</v>
          </cell>
        </row>
        <row r="38">
          <cell r="A38">
            <v>32</v>
          </cell>
          <cell r="B38" t="str">
            <v>ZZZ</v>
          </cell>
          <cell r="C38">
            <v>0</v>
          </cell>
          <cell r="E38" t="str">
            <v/>
          </cell>
          <cell r="F38" t="str">
            <v/>
          </cell>
          <cell r="G38" t="str">
            <v/>
          </cell>
          <cell r="H38" t="str">
            <v/>
          </cell>
          <cell r="I38" t="str">
            <v/>
          </cell>
          <cell r="J38">
            <v>0</v>
          </cell>
        </row>
        <row r="39">
          <cell r="A39">
            <v>33</v>
          </cell>
          <cell r="B39" t="str">
            <v>ZZZ</v>
          </cell>
          <cell r="C39">
            <v>0</v>
          </cell>
          <cell r="E39" t="str">
            <v/>
          </cell>
          <cell r="F39" t="str">
            <v/>
          </cell>
          <cell r="G39" t="str">
            <v/>
          </cell>
          <cell r="H39" t="str">
            <v/>
          </cell>
          <cell r="I39" t="str">
            <v/>
          </cell>
          <cell r="J39">
            <v>0</v>
          </cell>
        </row>
        <row r="40">
          <cell r="A40">
            <v>34</v>
          </cell>
          <cell r="B40" t="str">
            <v>ZZZ</v>
          </cell>
          <cell r="C40">
            <v>0</v>
          </cell>
          <cell r="E40" t="str">
            <v/>
          </cell>
          <cell r="F40" t="str">
            <v/>
          </cell>
          <cell r="G40" t="str">
            <v/>
          </cell>
          <cell r="H40" t="str">
            <v/>
          </cell>
          <cell r="I40" t="str">
            <v/>
          </cell>
          <cell r="J40">
            <v>0</v>
          </cell>
        </row>
        <row r="41">
          <cell r="A41">
            <v>35</v>
          </cell>
          <cell r="B41" t="str">
            <v>ZZZ</v>
          </cell>
          <cell r="C41">
            <v>0</v>
          </cell>
          <cell r="E41" t="str">
            <v/>
          </cell>
          <cell r="F41" t="str">
            <v/>
          </cell>
          <cell r="G41" t="str">
            <v/>
          </cell>
          <cell r="H41" t="str">
            <v/>
          </cell>
          <cell r="I41" t="str">
            <v/>
          </cell>
          <cell r="J41">
            <v>0</v>
          </cell>
        </row>
        <row r="42">
          <cell r="A42">
            <v>36</v>
          </cell>
          <cell r="B42" t="str">
            <v>ZZZ</v>
          </cell>
          <cell r="C42">
            <v>0</v>
          </cell>
          <cell r="E42" t="str">
            <v/>
          </cell>
          <cell r="F42" t="str">
            <v/>
          </cell>
          <cell r="G42" t="str">
            <v/>
          </cell>
          <cell r="H42" t="str">
            <v/>
          </cell>
          <cell r="I42" t="str">
            <v/>
          </cell>
          <cell r="J42">
            <v>0</v>
          </cell>
        </row>
        <row r="43">
          <cell r="A43">
            <v>37</v>
          </cell>
          <cell r="B43" t="str">
            <v>ZZZ</v>
          </cell>
          <cell r="C43">
            <v>0</v>
          </cell>
          <cell r="E43" t="str">
            <v/>
          </cell>
          <cell r="F43" t="str">
            <v/>
          </cell>
          <cell r="G43" t="str">
            <v/>
          </cell>
          <cell r="H43" t="str">
            <v/>
          </cell>
          <cell r="I43" t="str">
            <v/>
          </cell>
          <cell r="J43">
            <v>0</v>
          </cell>
        </row>
        <row r="44">
          <cell r="A44">
            <v>38</v>
          </cell>
          <cell r="B44" t="str">
            <v>ZZZ</v>
          </cell>
          <cell r="C44">
            <v>0</v>
          </cell>
          <cell r="E44" t="str">
            <v/>
          </cell>
          <cell r="F44" t="str">
            <v/>
          </cell>
          <cell r="G44" t="str">
            <v/>
          </cell>
          <cell r="H44" t="str">
            <v/>
          </cell>
          <cell r="I44" t="str">
            <v/>
          </cell>
          <cell r="J44">
            <v>0</v>
          </cell>
        </row>
        <row r="45">
          <cell r="A45">
            <v>39</v>
          </cell>
          <cell r="B45" t="str">
            <v>ZZZ</v>
          </cell>
          <cell r="C45">
            <v>0</v>
          </cell>
          <cell r="E45" t="str">
            <v/>
          </cell>
          <cell r="F45" t="str">
            <v/>
          </cell>
          <cell r="G45" t="str">
            <v/>
          </cell>
          <cell r="H45" t="str">
            <v/>
          </cell>
          <cell r="I45" t="str">
            <v/>
          </cell>
          <cell r="J45">
            <v>0</v>
          </cell>
        </row>
        <row r="46">
          <cell r="A46">
            <v>40</v>
          </cell>
          <cell r="B46" t="str">
            <v>ZZZ</v>
          </cell>
          <cell r="C46">
            <v>0</v>
          </cell>
          <cell r="E46" t="str">
            <v/>
          </cell>
          <cell r="F46" t="str">
            <v/>
          </cell>
          <cell r="G46" t="str">
            <v/>
          </cell>
          <cell r="H46" t="str">
            <v/>
          </cell>
          <cell r="I46" t="str">
            <v/>
          </cell>
          <cell r="J46">
            <v>0</v>
          </cell>
        </row>
        <row r="47">
          <cell r="A47">
            <v>41</v>
          </cell>
          <cell r="B47" t="str">
            <v>ZZZ</v>
          </cell>
          <cell r="C47">
            <v>0</v>
          </cell>
          <cell r="E47" t="str">
            <v/>
          </cell>
          <cell r="F47" t="str">
            <v/>
          </cell>
          <cell r="G47" t="str">
            <v/>
          </cell>
          <cell r="H47" t="str">
            <v/>
          </cell>
          <cell r="I47" t="str">
            <v/>
          </cell>
          <cell r="J47">
            <v>0</v>
          </cell>
        </row>
        <row r="48">
          <cell r="A48">
            <v>42</v>
          </cell>
          <cell r="B48" t="str">
            <v>ZZZ</v>
          </cell>
          <cell r="C48">
            <v>0</v>
          </cell>
          <cell r="E48" t="str">
            <v/>
          </cell>
          <cell r="F48" t="str">
            <v/>
          </cell>
          <cell r="G48" t="str">
            <v/>
          </cell>
          <cell r="H48" t="str">
            <v/>
          </cell>
          <cell r="I48" t="str">
            <v/>
          </cell>
          <cell r="J48">
            <v>0</v>
          </cell>
        </row>
        <row r="49">
          <cell r="A49">
            <v>43</v>
          </cell>
          <cell r="B49" t="str">
            <v>ZZZ</v>
          </cell>
          <cell r="C49">
            <v>0</v>
          </cell>
          <cell r="E49" t="str">
            <v/>
          </cell>
          <cell r="F49" t="str">
            <v/>
          </cell>
          <cell r="G49" t="str">
            <v/>
          </cell>
          <cell r="H49" t="str">
            <v/>
          </cell>
          <cell r="I49" t="str">
            <v/>
          </cell>
          <cell r="J49">
            <v>0</v>
          </cell>
        </row>
        <row r="50">
          <cell r="A50">
            <v>44</v>
          </cell>
          <cell r="B50" t="str">
            <v>ZZZ</v>
          </cell>
          <cell r="C50">
            <v>0</v>
          </cell>
          <cell r="E50" t="str">
            <v/>
          </cell>
          <cell r="F50" t="str">
            <v/>
          </cell>
          <cell r="G50" t="str">
            <v/>
          </cell>
          <cell r="H50" t="str">
            <v/>
          </cell>
          <cell r="I50" t="str">
            <v/>
          </cell>
          <cell r="J50">
            <v>0</v>
          </cell>
        </row>
        <row r="51">
          <cell r="A51">
            <v>45</v>
          </cell>
          <cell r="B51" t="str">
            <v>ZZZ</v>
          </cell>
          <cell r="C51">
            <v>0</v>
          </cell>
          <cell r="E51" t="str">
            <v/>
          </cell>
          <cell r="F51" t="str">
            <v/>
          </cell>
          <cell r="G51" t="str">
            <v/>
          </cell>
          <cell r="H51" t="str">
            <v/>
          </cell>
          <cell r="I51" t="str">
            <v/>
          </cell>
          <cell r="J51">
            <v>0</v>
          </cell>
        </row>
        <row r="52">
          <cell r="A52">
            <v>46</v>
          </cell>
          <cell r="B52" t="str">
            <v>ZZZ</v>
          </cell>
          <cell r="C52">
            <v>0</v>
          </cell>
          <cell r="E52" t="str">
            <v/>
          </cell>
          <cell r="F52" t="str">
            <v/>
          </cell>
          <cell r="G52" t="str">
            <v/>
          </cell>
          <cell r="H52" t="str">
            <v/>
          </cell>
          <cell r="I52" t="str">
            <v/>
          </cell>
          <cell r="J52">
            <v>0</v>
          </cell>
        </row>
        <row r="53">
          <cell r="A53">
            <v>47</v>
          </cell>
          <cell r="B53" t="str">
            <v>ZZZ</v>
          </cell>
          <cell r="C53">
            <v>0</v>
          </cell>
          <cell r="E53" t="str">
            <v/>
          </cell>
          <cell r="F53" t="str">
            <v/>
          </cell>
          <cell r="G53" t="str">
            <v/>
          </cell>
          <cell r="H53" t="str">
            <v/>
          </cell>
          <cell r="I53" t="str">
            <v/>
          </cell>
          <cell r="J53">
            <v>0</v>
          </cell>
        </row>
        <row r="54">
          <cell r="A54">
            <v>48</v>
          </cell>
          <cell r="B54" t="str">
            <v>ZZZ</v>
          </cell>
          <cell r="C54">
            <v>0</v>
          </cell>
          <cell r="E54" t="str">
            <v/>
          </cell>
          <cell r="F54" t="str">
            <v/>
          </cell>
          <cell r="G54" t="str">
            <v/>
          </cell>
          <cell r="H54" t="str">
            <v/>
          </cell>
          <cell r="I54" t="str">
            <v/>
          </cell>
          <cell r="J54">
            <v>0</v>
          </cell>
        </row>
        <row r="55">
          <cell r="A55">
            <v>49</v>
          </cell>
          <cell r="B55" t="str">
            <v>ZZZ</v>
          </cell>
          <cell r="C55">
            <v>0</v>
          </cell>
          <cell r="E55" t="str">
            <v/>
          </cell>
          <cell r="F55" t="str">
            <v/>
          </cell>
          <cell r="G55" t="str">
            <v/>
          </cell>
          <cell r="H55" t="str">
            <v/>
          </cell>
          <cell r="I55" t="str">
            <v/>
          </cell>
          <cell r="J55">
            <v>0</v>
          </cell>
        </row>
        <row r="56">
          <cell r="A56">
            <v>50</v>
          </cell>
          <cell r="B56" t="str">
            <v>ZZZ</v>
          </cell>
          <cell r="C56">
            <v>0</v>
          </cell>
          <cell r="E56" t="str">
            <v/>
          </cell>
          <cell r="F56" t="str">
            <v/>
          </cell>
          <cell r="G56" t="str">
            <v/>
          </cell>
          <cell r="H56" t="str">
            <v/>
          </cell>
          <cell r="I56" t="str">
            <v/>
          </cell>
          <cell r="J56">
            <v>0</v>
          </cell>
        </row>
        <row r="57">
          <cell r="A57">
            <v>51</v>
          </cell>
          <cell r="B57" t="str">
            <v>ZZZ</v>
          </cell>
          <cell r="C57">
            <v>0</v>
          </cell>
          <cell r="E57" t="str">
            <v/>
          </cell>
          <cell r="F57" t="str">
            <v/>
          </cell>
          <cell r="G57" t="str">
            <v/>
          </cell>
          <cell r="H57" t="str">
            <v/>
          </cell>
          <cell r="I57" t="str">
            <v/>
          </cell>
          <cell r="J57">
            <v>0</v>
          </cell>
        </row>
        <row r="58">
          <cell r="A58">
            <v>52</v>
          </cell>
          <cell r="B58" t="str">
            <v>ZZZ</v>
          </cell>
          <cell r="C58">
            <v>0</v>
          </cell>
          <cell r="E58" t="str">
            <v/>
          </cell>
          <cell r="F58" t="str">
            <v/>
          </cell>
          <cell r="G58" t="str">
            <v/>
          </cell>
          <cell r="H58" t="str">
            <v/>
          </cell>
          <cell r="I58" t="str">
            <v/>
          </cell>
          <cell r="J58">
            <v>0</v>
          </cell>
        </row>
        <row r="59">
          <cell r="A59">
            <v>53</v>
          </cell>
          <cell r="B59" t="str">
            <v>ZZZ</v>
          </cell>
          <cell r="C59">
            <v>0</v>
          </cell>
          <cell r="E59" t="str">
            <v/>
          </cell>
          <cell r="F59" t="str">
            <v/>
          </cell>
          <cell r="G59" t="str">
            <v/>
          </cell>
          <cell r="H59" t="str">
            <v/>
          </cell>
          <cell r="I59" t="str">
            <v/>
          </cell>
          <cell r="J59">
            <v>0</v>
          </cell>
        </row>
        <row r="60">
          <cell r="A60">
            <v>54</v>
          </cell>
          <cell r="B60" t="str">
            <v>ZZZ</v>
          </cell>
          <cell r="C60">
            <v>0</v>
          </cell>
          <cell r="E60" t="str">
            <v/>
          </cell>
          <cell r="F60" t="str">
            <v/>
          </cell>
          <cell r="G60" t="str">
            <v/>
          </cell>
          <cell r="H60" t="str">
            <v/>
          </cell>
          <cell r="I60" t="str">
            <v/>
          </cell>
          <cell r="J60">
            <v>0</v>
          </cell>
        </row>
        <row r="61">
          <cell r="A61">
            <v>55</v>
          </cell>
          <cell r="B61" t="str">
            <v>ZZZ</v>
          </cell>
          <cell r="C61">
            <v>0</v>
          </cell>
          <cell r="E61" t="str">
            <v/>
          </cell>
          <cell r="F61" t="str">
            <v/>
          </cell>
          <cell r="G61" t="str">
            <v/>
          </cell>
          <cell r="H61" t="str">
            <v/>
          </cell>
          <cell r="I61" t="str">
            <v/>
          </cell>
          <cell r="J61">
            <v>0</v>
          </cell>
        </row>
        <row r="62">
          <cell r="A62">
            <v>56</v>
          </cell>
          <cell r="B62" t="str">
            <v>ZZZ</v>
          </cell>
          <cell r="C62">
            <v>0</v>
          </cell>
          <cell r="E62" t="str">
            <v/>
          </cell>
          <cell r="F62" t="str">
            <v/>
          </cell>
          <cell r="G62" t="str">
            <v/>
          </cell>
          <cell r="H62" t="str">
            <v/>
          </cell>
          <cell r="I62" t="str">
            <v/>
          </cell>
          <cell r="J62">
            <v>0</v>
          </cell>
        </row>
        <row r="63">
          <cell r="A63">
            <v>57</v>
          </cell>
          <cell r="B63" t="str">
            <v>ZZZ</v>
          </cell>
          <cell r="C63">
            <v>0</v>
          </cell>
          <cell r="E63" t="str">
            <v/>
          </cell>
          <cell r="F63" t="str">
            <v/>
          </cell>
          <cell r="G63" t="str">
            <v/>
          </cell>
          <cell r="H63" t="str">
            <v/>
          </cell>
          <cell r="I63" t="str">
            <v/>
          </cell>
          <cell r="J63">
            <v>0</v>
          </cell>
        </row>
        <row r="64">
          <cell r="A64">
            <v>58</v>
          </cell>
          <cell r="B64" t="str">
            <v>ZZZ</v>
          </cell>
          <cell r="C64">
            <v>0</v>
          </cell>
          <cell r="E64" t="str">
            <v/>
          </cell>
          <cell r="F64" t="str">
            <v/>
          </cell>
          <cell r="G64" t="str">
            <v/>
          </cell>
          <cell r="H64" t="str">
            <v/>
          </cell>
          <cell r="I64" t="str">
            <v/>
          </cell>
          <cell r="J64">
            <v>0</v>
          </cell>
        </row>
        <row r="65">
          <cell r="A65">
            <v>59</v>
          </cell>
          <cell r="B65" t="str">
            <v>ZZZ</v>
          </cell>
          <cell r="C65">
            <v>0</v>
          </cell>
          <cell r="E65" t="str">
            <v/>
          </cell>
          <cell r="F65" t="str">
            <v/>
          </cell>
          <cell r="G65" t="str">
            <v/>
          </cell>
          <cell r="H65" t="str">
            <v/>
          </cell>
          <cell r="I65" t="str">
            <v/>
          </cell>
          <cell r="J65">
            <v>0</v>
          </cell>
        </row>
        <row r="66">
          <cell r="A66">
            <v>60</v>
          </cell>
          <cell r="B66" t="str">
            <v>ZZZ</v>
          </cell>
          <cell r="C66">
            <v>0</v>
          </cell>
          <cell r="E66" t="str">
            <v/>
          </cell>
          <cell r="F66" t="str">
            <v/>
          </cell>
          <cell r="G66" t="str">
            <v/>
          </cell>
          <cell r="H66" t="str">
            <v/>
          </cell>
          <cell r="I66" t="str">
            <v/>
          </cell>
          <cell r="J66">
            <v>0</v>
          </cell>
        </row>
        <row r="67">
          <cell r="A67">
            <v>61</v>
          </cell>
          <cell r="B67" t="str">
            <v>ZZZ</v>
          </cell>
          <cell r="C67">
            <v>0</v>
          </cell>
          <cell r="E67" t="str">
            <v/>
          </cell>
          <cell r="F67" t="str">
            <v/>
          </cell>
          <cell r="G67" t="str">
            <v/>
          </cell>
          <cell r="H67" t="str">
            <v/>
          </cell>
          <cell r="I67" t="str">
            <v/>
          </cell>
          <cell r="J67">
            <v>0</v>
          </cell>
        </row>
        <row r="68">
          <cell r="A68">
            <v>62</v>
          </cell>
          <cell r="B68" t="str">
            <v>ZZZ</v>
          </cell>
          <cell r="C68">
            <v>0</v>
          </cell>
          <cell r="E68" t="str">
            <v/>
          </cell>
          <cell r="F68" t="str">
            <v/>
          </cell>
          <cell r="G68" t="str">
            <v/>
          </cell>
          <cell r="H68" t="str">
            <v/>
          </cell>
          <cell r="I68" t="str">
            <v/>
          </cell>
          <cell r="J68">
            <v>0</v>
          </cell>
        </row>
        <row r="69">
          <cell r="A69">
            <v>63</v>
          </cell>
          <cell r="B69" t="str">
            <v>ZZZ</v>
          </cell>
          <cell r="C69">
            <v>0</v>
          </cell>
          <cell r="E69" t="str">
            <v/>
          </cell>
          <cell r="F69" t="str">
            <v/>
          </cell>
          <cell r="G69" t="str">
            <v/>
          </cell>
          <cell r="H69" t="str">
            <v/>
          </cell>
          <cell r="I69" t="str">
            <v/>
          </cell>
          <cell r="J69">
            <v>0</v>
          </cell>
        </row>
        <row r="70">
          <cell r="A70">
            <v>64</v>
          </cell>
          <cell r="B70" t="str">
            <v>ZZZ</v>
          </cell>
          <cell r="C70">
            <v>0</v>
          </cell>
          <cell r="E70" t="str">
            <v/>
          </cell>
          <cell r="F70" t="str">
            <v/>
          </cell>
          <cell r="G70" t="str">
            <v/>
          </cell>
          <cell r="H70" t="str">
            <v/>
          </cell>
          <cell r="I70" t="str">
            <v/>
          </cell>
          <cell r="J70">
            <v>0</v>
          </cell>
        </row>
        <row r="71">
          <cell r="A71">
            <v>65</v>
          </cell>
          <cell r="B71" t="str">
            <v>Bye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Final32"/>
      <sheetName val="Prep Prev"/>
      <sheetName val="Q16"/>
    </sheetNames>
    <sheetDataSet>
      <sheetData sheetId="3">
        <row r="5">
          <cell r="A5" t="str">
            <v>XXI MEMORIAL HERMANO TARSICIO</v>
          </cell>
        </row>
        <row r="7">
          <cell r="A7">
            <v>41218</v>
          </cell>
          <cell r="B7" t="str">
            <v>FTIB</v>
          </cell>
          <cell r="C7" t="str">
            <v>PALMA</v>
          </cell>
          <cell r="D7" t="str">
            <v>C.T. LA SALLE</v>
          </cell>
          <cell r="E7">
            <v>3208825</v>
          </cell>
        </row>
        <row r="9">
          <cell r="A9" t="str">
            <v>NO</v>
          </cell>
          <cell r="B9" t="str">
            <v>ALEVÍN</v>
          </cell>
          <cell r="C9" t="str">
            <v>MASCULINO</v>
          </cell>
          <cell r="D9" t="str">
            <v>PEP JORDI</v>
          </cell>
          <cell r="E9" t="str">
            <v>MATAS RAMIS</v>
          </cell>
        </row>
      </sheetData>
      <sheetData sheetId="5">
        <row r="3">
          <cell r="G3">
            <v>8</v>
          </cell>
        </row>
        <row r="7">
          <cell r="A7">
            <v>1</v>
          </cell>
          <cell r="B7" t="str">
            <v>SUAREZ SANTANA</v>
          </cell>
          <cell r="C7" t="str">
            <v>SAMUEL</v>
          </cell>
          <cell r="D7">
            <v>5879468</v>
          </cell>
          <cell r="E7">
            <v>2272</v>
          </cell>
          <cell r="F7" t="str">
            <v>M</v>
          </cell>
          <cell r="G7">
            <v>36587</v>
          </cell>
          <cell r="H7">
            <v>0</v>
          </cell>
          <cell r="I7">
            <v>1751</v>
          </cell>
          <cell r="J7">
            <v>188</v>
          </cell>
        </row>
        <row r="8">
          <cell r="A8">
            <v>2</v>
          </cell>
          <cell r="B8" t="str">
            <v>OLIVER TROBAT</v>
          </cell>
          <cell r="C8" t="str">
            <v>ROBERTO</v>
          </cell>
          <cell r="D8">
            <v>5885308</v>
          </cell>
          <cell r="E8">
            <v>1740</v>
          </cell>
          <cell r="F8" t="str">
            <v>M</v>
          </cell>
          <cell r="G8">
            <v>36802</v>
          </cell>
          <cell r="H8">
            <v>0</v>
          </cell>
          <cell r="I8">
            <v>2567</v>
          </cell>
          <cell r="J8">
            <v>126</v>
          </cell>
        </row>
        <row r="9">
          <cell r="A9">
            <v>3</v>
          </cell>
          <cell r="B9" t="str">
            <v>VIVES MARCOS</v>
          </cell>
          <cell r="C9" t="str">
            <v>PEDRO</v>
          </cell>
          <cell r="D9">
            <v>5885530</v>
          </cell>
          <cell r="E9">
            <v>2990</v>
          </cell>
          <cell r="F9" t="str">
            <v>M</v>
          </cell>
          <cell r="G9">
            <v>36994</v>
          </cell>
          <cell r="H9">
            <v>0</v>
          </cell>
          <cell r="I9">
            <v>2603</v>
          </cell>
          <cell r="J9">
            <v>124</v>
          </cell>
        </row>
        <row r="10">
          <cell r="A10">
            <v>4</v>
          </cell>
          <cell r="B10" t="str">
            <v>SACARES GUERRERO</v>
          </cell>
          <cell r="C10" t="str">
            <v>FRANCESC</v>
          </cell>
          <cell r="D10">
            <v>5885449</v>
          </cell>
          <cell r="E10">
            <v>2899</v>
          </cell>
          <cell r="F10" t="str">
            <v>M</v>
          </cell>
          <cell r="G10">
            <v>36676</v>
          </cell>
          <cell r="H10">
            <v>0</v>
          </cell>
          <cell r="I10">
            <v>2770</v>
          </cell>
          <cell r="J10">
            <v>116</v>
          </cell>
        </row>
        <row r="11">
          <cell r="A11">
            <v>5</v>
          </cell>
          <cell r="B11" t="str">
            <v>MARTINEZ AGUILO</v>
          </cell>
          <cell r="C11" t="str">
            <v>XAVIER</v>
          </cell>
          <cell r="D11">
            <v>5886108</v>
          </cell>
          <cell r="E11">
            <v>2265</v>
          </cell>
          <cell r="F11" t="str">
            <v>M</v>
          </cell>
          <cell r="G11">
            <v>36552</v>
          </cell>
          <cell r="H11">
            <v>0</v>
          </cell>
          <cell r="I11">
            <v>3181</v>
          </cell>
          <cell r="J11">
            <v>98</v>
          </cell>
        </row>
        <row r="12">
          <cell r="A12">
            <v>6</v>
          </cell>
          <cell r="B12" t="str">
            <v>PALACIO VILA</v>
          </cell>
          <cell r="C12" t="str">
            <v>JUAN MIGUE</v>
          </cell>
          <cell r="D12">
            <v>5885374</v>
          </cell>
          <cell r="E12">
            <v>2888</v>
          </cell>
          <cell r="F12" t="str">
            <v>M</v>
          </cell>
          <cell r="G12">
            <v>37048</v>
          </cell>
          <cell r="H12">
            <v>0</v>
          </cell>
          <cell r="I12">
            <v>3460</v>
          </cell>
          <cell r="J12">
            <v>88</v>
          </cell>
        </row>
        <row r="13">
          <cell r="A13">
            <v>7</v>
          </cell>
          <cell r="B13" t="str">
            <v>ANDZEVICIUS</v>
          </cell>
          <cell r="C13" t="str">
            <v>GUIDAS</v>
          </cell>
          <cell r="D13">
            <v>5891983</v>
          </cell>
          <cell r="E13">
            <v>2135</v>
          </cell>
          <cell r="F13" t="str">
            <v>M</v>
          </cell>
          <cell r="G13">
            <v>36577</v>
          </cell>
          <cell r="H13">
            <v>98</v>
          </cell>
          <cell r="I13">
            <v>0</v>
          </cell>
          <cell r="J13">
            <v>87</v>
          </cell>
        </row>
        <row r="14">
          <cell r="A14">
            <v>8</v>
          </cell>
          <cell r="B14" t="str">
            <v>VAN DAMME GUISCAFRE</v>
          </cell>
          <cell r="C14" t="str">
            <v>MATEU</v>
          </cell>
          <cell r="D14">
            <v>5895563</v>
          </cell>
          <cell r="E14">
            <v>1785</v>
          </cell>
          <cell r="F14" t="str">
            <v>M</v>
          </cell>
          <cell r="G14">
            <v>36560</v>
          </cell>
          <cell r="H14">
            <v>0</v>
          </cell>
          <cell r="I14">
            <v>3732</v>
          </cell>
          <cell r="J14">
            <v>80</v>
          </cell>
        </row>
        <row r="15">
          <cell r="A15">
            <v>9</v>
          </cell>
          <cell r="B15" t="str">
            <v>CURES MATEOS</v>
          </cell>
          <cell r="C15" t="str">
            <v>ADRIAN</v>
          </cell>
          <cell r="D15">
            <v>5885390</v>
          </cell>
          <cell r="E15">
            <v>2868</v>
          </cell>
          <cell r="F15" t="str">
            <v>M</v>
          </cell>
          <cell r="G15">
            <v>36644</v>
          </cell>
          <cell r="H15">
            <v>0</v>
          </cell>
          <cell r="I15">
            <v>3840</v>
          </cell>
          <cell r="J15">
            <v>77</v>
          </cell>
        </row>
        <row r="16">
          <cell r="A16">
            <v>10</v>
          </cell>
          <cell r="B16" t="str">
            <v>CARDONA GESTEIRA</v>
          </cell>
          <cell r="C16" t="str">
            <v>ALEJANDRO</v>
          </cell>
          <cell r="D16">
            <v>5890753</v>
          </cell>
          <cell r="E16">
            <v>2864</v>
          </cell>
          <cell r="F16" t="str">
            <v>M</v>
          </cell>
          <cell r="G16">
            <v>36655</v>
          </cell>
          <cell r="H16">
            <v>0</v>
          </cell>
          <cell r="I16">
            <v>3893</v>
          </cell>
          <cell r="J16">
            <v>76</v>
          </cell>
        </row>
        <row r="17">
          <cell r="A17">
            <v>11</v>
          </cell>
          <cell r="B17" t="str">
            <v>BARQUERO MASCARO</v>
          </cell>
          <cell r="C17" t="str">
            <v>JUAN DIEGO</v>
          </cell>
          <cell r="D17">
            <v>5895498</v>
          </cell>
          <cell r="E17">
            <v>2854</v>
          </cell>
          <cell r="F17" t="str">
            <v>M</v>
          </cell>
          <cell r="G17">
            <v>36593</v>
          </cell>
          <cell r="H17">
            <v>0</v>
          </cell>
          <cell r="I17">
            <v>4317</v>
          </cell>
          <cell r="J17">
            <v>67</v>
          </cell>
        </row>
        <row r="18">
          <cell r="A18">
            <v>12</v>
          </cell>
          <cell r="B18" t="str">
            <v>BELOV</v>
          </cell>
          <cell r="C18" t="str">
            <v>KONSTANTIN</v>
          </cell>
          <cell r="D18">
            <v>5900982</v>
          </cell>
          <cell r="E18">
            <v>2858</v>
          </cell>
          <cell r="F18" t="str">
            <v>M</v>
          </cell>
          <cell r="G18">
            <v>36769</v>
          </cell>
          <cell r="H18">
            <v>84</v>
          </cell>
          <cell r="I18">
            <v>0</v>
          </cell>
          <cell r="J18">
            <v>67</v>
          </cell>
        </row>
        <row r="19">
          <cell r="A19">
            <v>13</v>
          </cell>
          <cell r="B19" t="str">
            <v>VIDAL MARTI</v>
          </cell>
          <cell r="C19" t="str">
            <v>TONI JOAN</v>
          </cell>
          <cell r="D19">
            <v>5879327</v>
          </cell>
          <cell r="E19">
            <v>1788</v>
          </cell>
          <cell r="F19" t="str">
            <v>M</v>
          </cell>
          <cell r="G19">
            <v>36726</v>
          </cell>
          <cell r="H19">
            <v>0</v>
          </cell>
          <cell r="I19">
            <v>4317</v>
          </cell>
          <cell r="J19">
            <v>67</v>
          </cell>
        </row>
        <row r="20">
          <cell r="A20">
            <v>14</v>
          </cell>
          <cell r="B20" t="str">
            <v>TOMAS PEÑA</v>
          </cell>
          <cell r="C20" t="str">
            <v>RODRIGO</v>
          </cell>
          <cell r="D20">
            <v>5885556</v>
          </cell>
          <cell r="E20">
            <v>2986</v>
          </cell>
          <cell r="F20" t="str">
            <v>M</v>
          </cell>
          <cell r="G20">
            <v>36781</v>
          </cell>
          <cell r="H20">
            <v>0</v>
          </cell>
          <cell r="I20">
            <v>4370</v>
          </cell>
          <cell r="J20">
            <v>66</v>
          </cell>
        </row>
        <row r="21">
          <cell r="A21">
            <v>15</v>
          </cell>
          <cell r="B21" t="str">
            <v>LOPEZ DE LA CUESTA</v>
          </cell>
          <cell r="C21" t="str">
            <v>LUIS</v>
          </cell>
          <cell r="D21">
            <v>5885621</v>
          </cell>
          <cell r="E21">
            <v>1713</v>
          </cell>
          <cell r="F21" t="str">
            <v>M</v>
          </cell>
          <cell r="G21">
            <v>36599</v>
          </cell>
          <cell r="H21">
            <v>0</v>
          </cell>
          <cell r="I21">
            <v>4931</v>
          </cell>
          <cell r="J21">
            <v>56</v>
          </cell>
        </row>
        <row r="22">
          <cell r="A22">
            <v>16</v>
          </cell>
          <cell r="B22" t="str">
            <v>MEDINA LOPEZ</v>
          </cell>
          <cell r="C22" t="str">
            <v>RAUL</v>
          </cell>
          <cell r="D22">
            <v>5885762</v>
          </cell>
          <cell r="E22">
            <v>5306</v>
          </cell>
          <cell r="F22" t="str">
            <v>M</v>
          </cell>
          <cell r="G22">
            <v>36543</v>
          </cell>
          <cell r="H22">
            <v>0</v>
          </cell>
          <cell r="I22">
            <v>5265</v>
          </cell>
          <cell r="J22">
            <v>51</v>
          </cell>
          <cell r="K22" t="str">
            <v>WC</v>
          </cell>
        </row>
        <row r="23">
          <cell r="A23">
            <v>17</v>
          </cell>
          <cell r="B23" t="str">
            <v>ACUÑA GRACIA</v>
          </cell>
          <cell r="C23" t="str">
            <v>RUBEN</v>
          </cell>
          <cell r="D23">
            <v>5891397</v>
          </cell>
          <cell r="E23">
            <v>2848</v>
          </cell>
          <cell r="F23" t="str">
            <v>M</v>
          </cell>
          <cell r="G23">
            <v>37062</v>
          </cell>
          <cell r="H23">
            <v>0</v>
          </cell>
          <cell r="I23">
            <v>5142</v>
          </cell>
          <cell r="J23">
            <v>53</v>
          </cell>
          <cell r="K23" t="str">
            <v>Q1</v>
          </cell>
        </row>
        <row r="24">
          <cell r="A24">
            <v>18</v>
          </cell>
          <cell r="B24" t="str">
            <v>BAUZA MIRON</v>
          </cell>
          <cell r="C24" t="str">
            <v>MIGUEL</v>
          </cell>
          <cell r="D24">
            <v>5908134</v>
          </cell>
          <cell r="E24">
            <v>5269</v>
          </cell>
          <cell r="F24" t="str">
            <v>M</v>
          </cell>
          <cell r="G24">
            <v>36734</v>
          </cell>
          <cell r="H24">
            <v>0</v>
          </cell>
          <cell r="I24">
            <v>5817</v>
          </cell>
          <cell r="J24">
            <v>44</v>
          </cell>
          <cell r="K24" t="str">
            <v>Q2</v>
          </cell>
        </row>
        <row r="25">
          <cell r="A25">
            <v>19</v>
          </cell>
          <cell r="B25" t="str">
            <v>MARTORELL PRETO</v>
          </cell>
          <cell r="C25" t="str">
            <v>MARC</v>
          </cell>
          <cell r="D25">
            <v>5902631</v>
          </cell>
          <cell r="E25">
            <v>1720</v>
          </cell>
          <cell r="F25" t="str">
            <v>M</v>
          </cell>
          <cell r="G25">
            <v>36529</v>
          </cell>
          <cell r="H25">
            <v>0</v>
          </cell>
          <cell r="I25">
            <v>5984</v>
          </cell>
          <cell r="J25">
            <v>42</v>
          </cell>
          <cell r="K25" t="str">
            <v>Q3</v>
          </cell>
        </row>
        <row r="26">
          <cell r="A26">
            <v>20</v>
          </cell>
          <cell r="B26" t="str">
            <v>OLIVER MARCE</v>
          </cell>
          <cell r="C26" t="str">
            <v>JAVIER</v>
          </cell>
          <cell r="D26">
            <v>5893054</v>
          </cell>
          <cell r="E26">
            <v>1738</v>
          </cell>
          <cell r="F26" t="str">
            <v>M</v>
          </cell>
          <cell r="G26">
            <v>37060</v>
          </cell>
          <cell r="H26">
            <v>0</v>
          </cell>
          <cell r="I26">
            <v>5984</v>
          </cell>
          <cell r="J26">
            <v>42</v>
          </cell>
          <cell r="K26" t="str">
            <v>Q4</v>
          </cell>
        </row>
        <row r="27">
          <cell r="A27">
            <v>21</v>
          </cell>
          <cell r="B27" t="str">
            <v>BELMAN CLADERA</v>
          </cell>
          <cell r="C27" t="str">
            <v>ALFONS</v>
          </cell>
          <cell r="D27">
            <v>5885457</v>
          </cell>
          <cell r="E27">
            <v>2857</v>
          </cell>
          <cell r="F27" t="str">
            <v>M</v>
          </cell>
          <cell r="G27">
            <v>36632</v>
          </cell>
          <cell r="H27">
            <v>0</v>
          </cell>
          <cell r="I27">
            <v>6397</v>
          </cell>
          <cell r="J27">
            <v>38</v>
          </cell>
          <cell r="K27" t="str">
            <v>Q5</v>
          </cell>
        </row>
        <row r="28">
          <cell r="A28">
            <v>22</v>
          </cell>
          <cell r="B28" t="str">
            <v>SOCIAS FLORIT</v>
          </cell>
          <cell r="C28" t="str">
            <v>DANIEL</v>
          </cell>
          <cell r="D28">
            <v>5892890</v>
          </cell>
          <cell r="E28">
            <v>2905</v>
          </cell>
          <cell r="F28" t="str">
            <v>M</v>
          </cell>
          <cell r="G28">
            <v>37188</v>
          </cell>
          <cell r="H28">
            <v>0</v>
          </cell>
          <cell r="I28">
            <v>6397</v>
          </cell>
          <cell r="J28">
            <v>38</v>
          </cell>
          <cell r="K28" t="str">
            <v>Q6</v>
          </cell>
        </row>
        <row r="29">
          <cell r="A29">
            <v>23</v>
          </cell>
          <cell r="B29" t="str">
            <v>TORRES RAMON</v>
          </cell>
          <cell r="C29" t="str">
            <v>JOAN</v>
          </cell>
          <cell r="D29">
            <v>5903986</v>
          </cell>
          <cell r="E29">
            <v>2274</v>
          </cell>
          <cell r="F29" t="str">
            <v>M</v>
          </cell>
          <cell r="G29">
            <v>36616</v>
          </cell>
          <cell r="H29">
            <v>0</v>
          </cell>
          <cell r="I29">
            <v>6506</v>
          </cell>
          <cell r="J29">
            <v>37</v>
          </cell>
          <cell r="K29" t="str">
            <v>Q7</v>
          </cell>
        </row>
        <row r="30">
          <cell r="A30">
            <v>24</v>
          </cell>
          <cell r="B30" t="str">
            <v>BABKIN</v>
          </cell>
          <cell r="C30" t="str">
            <v>MISHA</v>
          </cell>
          <cell r="D30">
            <v>5909249</v>
          </cell>
          <cell r="E30">
            <v>32708</v>
          </cell>
          <cell r="F30" t="str">
            <v>M</v>
          </cell>
          <cell r="G30">
            <v>37171</v>
          </cell>
          <cell r="H30">
            <v>84</v>
          </cell>
          <cell r="I30">
            <v>0</v>
          </cell>
          <cell r="J30">
            <v>31</v>
          </cell>
          <cell r="K30" t="str">
            <v>Q8</v>
          </cell>
        </row>
        <row r="31">
          <cell r="A31">
            <v>25</v>
          </cell>
          <cell r="B31" t="str">
            <v>ZZZ</v>
          </cell>
          <cell r="C31">
            <v>0</v>
          </cell>
          <cell r="E31" t="str">
            <v/>
          </cell>
          <cell r="F31" t="str">
            <v/>
          </cell>
          <cell r="G31" t="str">
            <v/>
          </cell>
          <cell r="H31" t="str">
            <v/>
          </cell>
          <cell r="I31" t="str">
            <v/>
          </cell>
          <cell r="J31">
            <v>0</v>
          </cell>
        </row>
        <row r="32">
          <cell r="A32">
            <v>26</v>
          </cell>
          <cell r="B32" t="str">
            <v>ZZZ</v>
          </cell>
          <cell r="C32">
            <v>0</v>
          </cell>
          <cell r="E32" t="str">
            <v/>
          </cell>
          <cell r="F32" t="str">
            <v/>
          </cell>
          <cell r="G32" t="str">
            <v/>
          </cell>
          <cell r="H32" t="str">
            <v/>
          </cell>
          <cell r="I32" t="str">
            <v/>
          </cell>
          <cell r="J32">
            <v>0</v>
          </cell>
        </row>
        <row r="33">
          <cell r="A33">
            <v>27</v>
          </cell>
          <cell r="B33" t="str">
            <v>ZZZ</v>
          </cell>
          <cell r="C33">
            <v>0</v>
          </cell>
          <cell r="E33" t="str">
            <v/>
          </cell>
          <cell r="F33" t="str">
            <v/>
          </cell>
          <cell r="G33" t="str">
            <v/>
          </cell>
          <cell r="H33" t="str">
            <v/>
          </cell>
          <cell r="I33" t="str">
            <v/>
          </cell>
          <cell r="J33">
            <v>0</v>
          </cell>
        </row>
        <row r="34">
          <cell r="A34">
            <v>28</v>
          </cell>
          <cell r="B34" t="str">
            <v>ZZZ</v>
          </cell>
          <cell r="C34">
            <v>0</v>
          </cell>
          <cell r="E34" t="str">
            <v/>
          </cell>
          <cell r="F34" t="str">
            <v/>
          </cell>
          <cell r="G34" t="str">
            <v/>
          </cell>
          <cell r="H34" t="str">
            <v/>
          </cell>
          <cell r="I34" t="str">
            <v/>
          </cell>
          <cell r="J34">
            <v>0</v>
          </cell>
        </row>
        <row r="35">
          <cell r="A35">
            <v>29</v>
          </cell>
          <cell r="B35" t="str">
            <v>ZZZ</v>
          </cell>
          <cell r="C35">
            <v>0</v>
          </cell>
          <cell r="E35" t="str">
            <v/>
          </cell>
          <cell r="F35" t="str">
            <v/>
          </cell>
          <cell r="G35" t="str">
            <v/>
          </cell>
          <cell r="H35" t="str">
            <v/>
          </cell>
          <cell r="I35" t="str">
            <v/>
          </cell>
          <cell r="J35">
            <v>0</v>
          </cell>
        </row>
        <row r="36">
          <cell r="A36">
            <v>30</v>
          </cell>
          <cell r="B36" t="str">
            <v>ZZZ</v>
          </cell>
          <cell r="C36">
            <v>0</v>
          </cell>
          <cell r="E36" t="str">
            <v/>
          </cell>
          <cell r="F36" t="str">
            <v/>
          </cell>
          <cell r="G36" t="str">
            <v/>
          </cell>
          <cell r="H36" t="str">
            <v/>
          </cell>
          <cell r="I36" t="str">
            <v/>
          </cell>
          <cell r="J36">
            <v>0</v>
          </cell>
        </row>
        <row r="37">
          <cell r="A37">
            <v>31</v>
          </cell>
          <cell r="B37" t="str">
            <v>ZZZ</v>
          </cell>
          <cell r="C37">
            <v>0</v>
          </cell>
          <cell r="E37" t="str">
            <v/>
          </cell>
          <cell r="F37" t="str">
            <v/>
          </cell>
          <cell r="G37" t="str">
            <v/>
          </cell>
          <cell r="H37" t="str">
            <v/>
          </cell>
          <cell r="I37" t="str">
            <v/>
          </cell>
          <cell r="J37">
            <v>0</v>
          </cell>
        </row>
        <row r="38">
          <cell r="A38">
            <v>32</v>
          </cell>
          <cell r="B38" t="str">
            <v>ZZZ</v>
          </cell>
          <cell r="C38">
            <v>0</v>
          </cell>
          <cell r="E38" t="str">
            <v/>
          </cell>
          <cell r="F38" t="str">
            <v/>
          </cell>
          <cell r="G38" t="str">
            <v/>
          </cell>
          <cell r="H38" t="str">
            <v/>
          </cell>
          <cell r="I38" t="str">
            <v/>
          </cell>
          <cell r="J38">
            <v>0</v>
          </cell>
        </row>
        <row r="39">
          <cell r="A39">
            <v>33</v>
          </cell>
          <cell r="B39" t="str">
            <v>ZZZ</v>
          </cell>
          <cell r="C39">
            <v>0</v>
          </cell>
          <cell r="E39" t="str">
            <v/>
          </cell>
          <cell r="F39" t="str">
            <v/>
          </cell>
          <cell r="G39" t="str">
            <v/>
          </cell>
          <cell r="H39" t="str">
            <v/>
          </cell>
          <cell r="I39" t="str">
            <v/>
          </cell>
          <cell r="J39">
            <v>0</v>
          </cell>
        </row>
        <row r="40">
          <cell r="A40">
            <v>34</v>
          </cell>
          <cell r="B40" t="str">
            <v>ZZZ</v>
          </cell>
          <cell r="C40">
            <v>0</v>
          </cell>
          <cell r="E40" t="str">
            <v/>
          </cell>
          <cell r="F40" t="str">
            <v/>
          </cell>
          <cell r="G40" t="str">
            <v/>
          </cell>
          <cell r="H40" t="str">
            <v/>
          </cell>
          <cell r="I40" t="str">
            <v/>
          </cell>
          <cell r="J40">
            <v>0</v>
          </cell>
        </row>
        <row r="41">
          <cell r="A41">
            <v>35</v>
          </cell>
          <cell r="B41" t="str">
            <v>ZZZ</v>
          </cell>
          <cell r="C41">
            <v>0</v>
          </cell>
          <cell r="E41" t="str">
            <v/>
          </cell>
          <cell r="F41" t="str">
            <v/>
          </cell>
          <cell r="G41" t="str">
            <v/>
          </cell>
          <cell r="H41" t="str">
            <v/>
          </cell>
          <cell r="I41" t="str">
            <v/>
          </cell>
          <cell r="J41">
            <v>0</v>
          </cell>
        </row>
        <row r="42">
          <cell r="A42">
            <v>36</v>
          </cell>
          <cell r="B42" t="str">
            <v>ZZZ</v>
          </cell>
          <cell r="C42">
            <v>0</v>
          </cell>
          <cell r="E42" t="str">
            <v/>
          </cell>
          <cell r="F42" t="str">
            <v/>
          </cell>
          <cell r="G42" t="str">
            <v/>
          </cell>
          <cell r="H42" t="str">
            <v/>
          </cell>
          <cell r="I42" t="str">
            <v/>
          </cell>
          <cell r="J42">
            <v>0</v>
          </cell>
        </row>
        <row r="43">
          <cell r="A43">
            <v>37</v>
          </cell>
          <cell r="B43" t="str">
            <v>ZZZ</v>
          </cell>
          <cell r="C43">
            <v>0</v>
          </cell>
          <cell r="E43" t="str">
            <v/>
          </cell>
          <cell r="F43" t="str">
            <v/>
          </cell>
          <cell r="G43" t="str">
            <v/>
          </cell>
          <cell r="H43" t="str">
            <v/>
          </cell>
          <cell r="I43" t="str">
            <v/>
          </cell>
          <cell r="J43">
            <v>0</v>
          </cell>
        </row>
        <row r="44">
          <cell r="A44">
            <v>38</v>
          </cell>
          <cell r="B44" t="str">
            <v>ZZZ</v>
          </cell>
          <cell r="C44">
            <v>0</v>
          </cell>
          <cell r="E44" t="str">
            <v/>
          </cell>
          <cell r="F44" t="str">
            <v/>
          </cell>
          <cell r="G44" t="str">
            <v/>
          </cell>
          <cell r="H44" t="str">
            <v/>
          </cell>
          <cell r="I44" t="str">
            <v/>
          </cell>
          <cell r="J44">
            <v>0</v>
          </cell>
        </row>
        <row r="45">
          <cell r="A45">
            <v>39</v>
          </cell>
          <cell r="B45" t="str">
            <v>ZZZ</v>
          </cell>
          <cell r="C45">
            <v>0</v>
          </cell>
          <cell r="E45" t="str">
            <v/>
          </cell>
          <cell r="F45" t="str">
            <v/>
          </cell>
          <cell r="G45" t="str">
            <v/>
          </cell>
          <cell r="H45" t="str">
            <v/>
          </cell>
          <cell r="I45" t="str">
            <v/>
          </cell>
          <cell r="J45">
            <v>0</v>
          </cell>
        </row>
        <row r="46">
          <cell r="A46">
            <v>40</v>
          </cell>
          <cell r="B46" t="str">
            <v>ZZZ</v>
          </cell>
          <cell r="C46">
            <v>0</v>
          </cell>
          <cell r="E46" t="str">
            <v/>
          </cell>
          <cell r="F46" t="str">
            <v/>
          </cell>
          <cell r="G46" t="str">
            <v/>
          </cell>
          <cell r="H46" t="str">
            <v/>
          </cell>
          <cell r="I46" t="str">
            <v/>
          </cell>
          <cell r="J46">
            <v>0</v>
          </cell>
        </row>
        <row r="47">
          <cell r="A47">
            <v>41</v>
          </cell>
          <cell r="B47" t="str">
            <v>ZZZ</v>
          </cell>
          <cell r="C47">
            <v>0</v>
          </cell>
          <cell r="E47" t="str">
            <v/>
          </cell>
          <cell r="F47" t="str">
            <v/>
          </cell>
          <cell r="G47" t="str">
            <v/>
          </cell>
          <cell r="H47" t="str">
            <v/>
          </cell>
          <cell r="I47" t="str">
            <v/>
          </cell>
          <cell r="J47">
            <v>0</v>
          </cell>
        </row>
        <row r="48">
          <cell r="A48">
            <v>42</v>
          </cell>
          <cell r="B48" t="str">
            <v>ZZZ</v>
          </cell>
          <cell r="C48">
            <v>0</v>
          </cell>
          <cell r="E48" t="str">
            <v/>
          </cell>
          <cell r="F48" t="str">
            <v/>
          </cell>
          <cell r="G48" t="str">
            <v/>
          </cell>
          <cell r="H48" t="str">
            <v/>
          </cell>
          <cell r="I48" t="str">
            <v/>
          </cell>
          <cell r="J48">
            <v>0</v>
          </cell>
        </row>
        <row r="49">
          <cell r="A49">
            <v>43</v>
          </cell>
          <cell r="B49" t="str">
            <v>ZZZ</v>
          </cell>
          <cell r="C49">
            <v>0</v>
          </cell>
          <cell r="E49" t="str">
            <v/>
          </cell>
          <cell r="F49" t="str">
            <v/>
          </cell>
          <cell r="G49" t="str">
            <v/>
          </cell>
          <cell r="H49" t="str">
            <v/>
          </cell>
          <cell r="I49" t="str">
            <v/>
          </cell>
          <cell r="J49">
            <v>0</v>
          </cell>
        </row>
        <row r="50">
          <cell r="A50">
            <v>44</v>
          </cell>
          <cell r="B50" t="str">
            <v>ZZZ</v>
          </cell>
          <cell r="C50">
            <v>0</v>
          </cell>
          <cell r="E50" t="str">
            <v/>
          </cell>
          <cell r="F50" t="str">
            <v/>
          </cell>
          <cell r="G50" t="str">
            <v/>
          </cell>
          <cell r="H50" t="str">
            <v/>
          </cell>
          <cell r="I50" t="str">
            <v/>
          </cell>
          <cell r="J50">
            <v>0</v>
          </cell>
        </row>
        <row r="51">
          <cell r="A51">
            <v>45</v>
          </cell>
          <cell r="B51" t="str">
            <v>ZZZ</v>
          </cell>
          <cell r="C51">
            <v>0</v>
          </cell>
          <cell r="E51" t="str">
            <v/>
          </cell>
          <cell r="F51" t="str">
            <v/>
          </cell>
          <cell r="G51" t="str">
            <v/>
          </cell>
          <cell r="H51" t="str">
            <v/>
          </cell>
          <cell r="I51" t="str">
            <v/>
          </cell>
          <cell r="J51">
            <v>0</v>
          </cell>
        </row>
        <row r="52">
          <cell r="A52">
            <v>46</v>
          </cell>
          <cell r="B52" t="str">
            <v>ZZZ</v>
          </cell>
          <cell r="C52">
            <v>0</v>
          </cell>
          <cell r="E52" t="str">
            <v/>
          </cell>
          <cell r="F52" t="str">
            <v/>
          </cell>
          <cell r="G52" t="str">
            <v/>
          </cell>
          <cell r="H52" t="str">
            <v/>
          </cell>
          <cell r="I52" t="str">
            <v/>
          </cell>
          <cell r="J52">
            <v>0</v>
          </cell>
        </row>
        <row r="53">
          <cell r="A53">
            <v>47</v>
          </cell>
          <cell r="B53" t="str">
            <v>ZZZ</v>
          </cell>
          <cell r="C53">
            <v>0</v>
          </cell>
          <cell r="E53" t="str">
            <v/>
          </cell>
          <cell r="F53" t="str">
            <v/>
          </cell>
          <cell r="G53" t="str">
            <v/>
          </cell>
          <cell r="H53" t="str">
            <v/>
          </cell>
          <cell r="I53" t="str">
            <v/>
          </cell>
          <cell r="J53">
            <v>0</v>
          </cell>
        </row>
        <row r="54">
          <cell r="A54">
            <v>48</v>
          </cell>
          <cell r="B54" t="str">
            <v>ZZZ</v>
          </cell>
          <cell r="C54">
            <v>0</v>
          </cell>
          <cell r="E54" t="str">
            <v/>
          </cell>
          <cell r="F54" t="str">
            <v/>
          </cell>
          <cell r="G54" t="str">
            <v/>
          </cell>
          <cell r="H54" t="str">
            <v/>
          </cell>
          <cell r="I54" t="str">
            <v/>
          </cell>
          <cell r="J54">
            <v>0</v>
          </cell>
        </row>
        <row r="55">
          <cell r="A55">
            <v>49</v>
          </cell>
          <cell r="B55" t="str">
            <v>ZZZ</v>
          </cell>
          <cell r="C55">
            <v>0</v>
          </cell>
          <cell r="E55" t="str">
            <v/>
          </cell>
          <cell r="F55" t="str">
            <v/>
          </cell>
          <cell r="G55" t="str">
            <v/>
          </cell>
          <cell r="H55" t="str">
            <v/>
          </cell>
          <cell r="I55" t="str">
            <v/>
          </cell>
          <cell r="J55">
            <v>0</v>
          </cell>
        </row>
        <row r="56">
          <cell r="A56">
            <v>50</v>
          </cell>
          <cell r="B56" t="str">
            <v>ZZZ</v>
          </cell>
          <cell r="C56">
            <v>0</v>
          </cell>
          <cell r="E56" t="str">
            <v/>
          </cell>
          <cell r="F56" t="str">
            <v/>
          </cell>
          <cell r="G56" t="str">
            <v/>
          </cell>
          <cell r="H56" t="str">
            <v/>
          </cell>
          <cell r="I56" t="str">
            <v/>
          </cell>
          <cell r="J56">
            <v>0</v>
          </cell>
        </row>
        <row r="57">
          <cell r="A57">
            <v>51</v>
          </cell>
          <cell r="B57" t="str">
            <v>ZZZ</v>
          </cell>
          <cell r="C57">
            <v>0</v>
          </cell>
          <cell r="E57" t="str">
            <v/>
          </cell>
          <cell r="F57" t="str">
            <v/>
          </cell>
          <cell r="G57" t="str">
            <v/>
          </cell>
          <cell r="H57" t="str">
            <v/>
          </cell>
          <cell r="I57" t="str">
            <v/>
          </cell>
          <cell r="J57">
            <v>0</v>
          </cell>
        </row>
        <row r="58">
          <cell r="A58">
            <v>52</v>
          </cell>
          <cell r="B58" t="str">
            <v>ZZZ</v>
          </cell>
          <cell r="C58">
            <v>0</v>
          </cell>
          <cell r="E58" t="str">
            <v/>
          </cell>
          <cell r="F58" t="str">
            <v/>
          </cell>
          <cell r="G58" t="str">
            <v/>
          </cell>
          <cell r="H58" t="str">
            <v/>
          </cell>
          <cell r="I58" t="str">
            <v/>
          </cell>
          <cell r="J58">
            <v>0</v>
          </cell>
        </row>
        <row r="59">
          <cell r="A59">
            <v>53</v>
          </cell>
          <cell r="B59" t="str">
            <v>ZZZ</v>
          </cell>
          <cell r="C59">
            <v>0</v>
          </cell>
          <cell r="E59" t="str">
            <v/>
          </cell>
          <cell r="F59" t="str">
            <v/>
          </cell>
          <cell r="G59" t="str">
            <v/>
          </cell>
          <cell r="H59" t="str">
            <v/>
          </cell>
          <cell r="I59" t="str">
            <v/>
          </cell>
          <cell r="J59">
            <v>0</v>
          </cell>
        </row>
        <row r="60">
          <cell r="A60">
            <v>54</v>
          </cell>
          <cell r="B60" t="str">
            <v>ZZZ</v>
          </cell>
          <cell r="C60">
            <v>0</v>
          </cell>
          <cell r="E60" t="str">
            <v/>
          </cell>
          <cell r="F60" t="str">
            <v/>
          </cell>
          <cell r="G60" t="str">
            <v/>
          </cell>
          <cell r="H60" t="str">
            <v/>
          </cell>
          <cell r="I60" t="str">
            <v/>
          </cell>
          <cell r="J60">
            <v>0</v>
          </cell>
        </row>
        <row r="61">
          <cell r="A61">
            <v>55</v>
          </cell>
          <cell r="B61" t="str">
            <v>ZZZ</v>
          </cell>
          <cell r="C61">
            <v>0</v>
          </cell>
          <cell r="E61" t="str">
            <v/>
          </cell>
          <cell r="F61" t="str">
            <v/>
          </cell>
          <cell r="G61" t="str">
            <v/>
          </cell>
          <cell r="H61" t="str">
            <v/>
          </cell>
          <cell r="I61" t="str">
            <v/>
          </cell>
          <cell r="J61">
            <v>0</v>
          </cell>
        </row>
        <row r="62">
          <cell r="A62">
            <v>56</v>
          </cell>
          <cell r="B62" t="str">
            <v>ZZZ</v>
          </cell>
          <cell r="C62">
            <v>0</v>
          </cell>
          <cell r="E62" t="str">
            <v/>
          </cell>
          <cell r="F62" t="str">
            <v/>
          </cell>
          <cell r="G62" t="str">
            <v/>
          </cell>
          <cell r="H62" t="str">
            <v/>
          </cell>
          <cell r="I62" t="str">
            <v/>
          </cell>
          <cell r="J62">
            <v>0</v>
          </cell>
        </row>
        <row r="63">
          <cell r="A63">
            <v>57</v>
          </cell>
          <cell r="B63" t="str">
            <v>ZZZ</v>
          </cell>
          <cell r="C63">
            <v>0</v>
          </cell>
          <cell r="E63" t="str">
            <v/>
          </cell>
          <cell r="F63" t="str">
            <v/>
          </cell>
          <cell r="G63" t="str">
            <v/>
          </cell>
          <cell r="H63" t="str">
            <v/>
          </cell>
          <cell r="I63" t="str">
            <v/>
          </cell>
          <cell r="J63">
            <v>0</v>
          </cell>
        </row>
        <row r="64">
          <cell r="A64">
            <v>58</v>
          </cell>
          <cell r="B64" t="str">
            <v>ZZZ</v>
          </cell>
          <cell r="C64">
            <v>0</v>
          </cell>
          <cell r="E64" t="str">
            <v/>
          </cell>
          <cell r="F64" t="str">
            <v/>
          </cell>
          <cell r="G64" t="str">
            <v/>
          </cell>
          <cell r="H64" t="str">
            <v/>
          </cell>
          <cell r="I64" t="str">
            <v/>
          </cell>
          <cell r="J64">
            <v>0</v>
          </cell>
        </row>
        <row r="65">
          <cell r="A65">
            <v>59</v>
          </cell>
          <cell r="B65" t="str">
            <v>ZZZ</v>
          </cell>
          <cell r="C65">
            <v>0</v>
          </cell>
          <cell r="E65" t="str">
            <v/>
          </cell>
          <cell r="F65" t="str">
            <v/>
          </cell>
          <cell r="G65" t="str">
            <v/>
          </cell>
          <cell r="H65" t="str">
            <v/>
          </cell>
          <cell r="I65" t="str">
            <v/>
          </cell>
          <cell r="J65">
            <v>0</v>
          </cell>
        </row>
        <row r="66">
          <cell r="A66">
            <v>60</v>
          </cell>
          <cell r="B66" t="str">
            <v>ZZZ</v>
          </cell>
          <cell r="C66">
            <v>0</v>
          </cell>
          <cell r="E66" t="str">
            <v/>
          </cell>
          <cell r="F66" t="str">
            <v/>
          </cell>
          <cell r="G66" t="str">
            <v/>
          </cell>
          <cell r="H66" t="str">
            <v/>
          </cell>
          <cell r="I66" t="str">
            <v/>
          </cell>
          <cell r="J66">
            <v>0</v>
          </cell>
        </row>
        <row r="67">
          <cell r="A67">
            <v>61</v>
          </cell>
          <cell r="B67" t="str">
            <v>ZZZ</v>
          </cell>
          <cell r="C67">
            <v>0</v>
          </cell>
          <cell r="E67" t="str">
            <v/>
          </cell>
          <cell r="F67" t="str">
            <v/>
          </cell>
          <cell r="G67" t="str">
            <v/>
          </cell>
          <cell r="H67" t="str">
            <v/>
          </cell>
          <cell r="I67" t="str">
            <v/>
          </cell>
          <cell r="J67">
            <v>0</v>
          </cell>
        </row>
        <row r="68">
          <cell r="A68">
            <v>62</v>
          </cell>
          <cell r="B68" t="str">
            <v>ZZZ</v>
          </cell>
          <cell r="C68">
            <v>0</v>
          </cell>
          <cell r="E68" t="str">
            <v/>
          </cell>
          <cell r="F68" t="str">
            <v/>
          </cell>
          <cell r="G68" t="str">
            <v/>
          </cell>
          <cell r="H68" t="str">
            <v/>
          </cell>
          <cell r="I68" t="str">
            <v/>
          </cell>
          <cell r="J68">
            <v>0</v>
          </cell>
        </row>
        <row r="69">
          <cell r="A69">
            <v>63</v>
          </cell>
          <cell r="B69" t="str">
            <v>ZZZ</v>
          </cell>
          <cell r="C69">
            <v>0</v>
          </cell>
          <cell r="E69" t="str">
            <v/>
          </cell>
          <cell r="F69" t="str">
            <v/>
          </cell>
          <cell r="G69" t="str">
            <v/>
          </cell>
          <cell r="H69" t="str">
            <v/>
          </cell>
          <cell r="I69" t="str">
            <v/>
          </cell>
          <cell r="J69">
            <v>0</v>
          </cell>
        </row>
        <row r="70">
          <cell r="A70">
            <v>64</v>
          </cell>
          <cell r="B70" t="str">
            <v>ZZZ</v>
          </cell>
          <cell r="C70">
            <v>0</v>
          </cell>
          <cell r="E70" t="str">
            <v/>
          </cell>
          <cell r="F70" t="str">
            <v/>
          </cell>
          <cell r="G70" t="str">
            <v/>
          </cell>
          <cell r="H70" t="str">
            <v/>
          </cell>
          <cell r="I70" t="str">
            <v/>
          </cell>
          <cell r="J70">
            <v>0</v>
          </cell>
        </row>
        <row r="71">
          <cell r="A71">
            <v>65</v>
          </cell>
          <cell r="B71" t="str">
            <v>Bye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Final32"/>
    </sheetNames>
    <sheetDataSet>
      <sheetData sheetId="3">
        <row r="5">
          <cell r="A5" t="str">
            <v>XXI MEMORIAL HERMANO TARSICIO</v>
          </cell>
        </row>
        <row r="7">
          <cell r="A7">
            <v>41218</v>
          </cell>
          <cell r="B7" t="str">
            <v>FTIB</v>
          </cell>
          <cell r="C7" t="str">
            <v>PALMA</v>
          </cell>
          <cell r="D7" t="str">
            <v>C.T. LA SALLE</v>
          </cell>
          <cell r="E7">
            <v>3208825</v>
          </cell>
        </row>
        <row r="9">
          <cell r="A9" t="str">
            <v>NO</v>
          </cell>
          <cell r="B9" t="str">
            <v>ALEVÍN 2ª</v>
          </cell>
          <cell r="C9" t="str">
            <v>MASCULINO</v>
          </cell>
          <cell r="D9" t="str">
            <v>PEP JORDI</v>
          </cell>
          <cell r="E9" t="str">
            <v>MATAS RAMIS</v>
          </cell>
        </row>
      </sheetData>
      <sheetData sheetId="5">
        <row r="3">
          <cell r="G3">
            <v>4</v>
          </cell>
        </row>
        <row r="7">
          <cell r="A7">
            <v>1</v>
          </cell>
          <cell r="B7" t="str">
            <v>VAQUER PERELLO</v>
          </cell>
          <cell r="C7" t="str">
            <v>JOAN</v>
          </cell>
          <cell r="D7">
            <v>5902764</v>
          </cell>
          <cell r="E7">
            <v>1786</v>
          </cell>
          <cell r="F7" t="str">
            <v>M</v>
          </cell>
          <cell r="G7">
            <v>36629</v>
          </cell>
          <cell r="H7">
            <v>0</v>
          </cell>
          <cell r="I7">
            <v>7534</v>
          </cell>
          <cell r="J7">
            <v>29</v>
          </cell>
        </row>
        <row r="8">
          <cell r="A8">
            <v>2</v>
          </cell>
          <cell r="B8" t="str">
            <v>JUAN SERVERA</v>
          </cell>
          <cell r="C8" t="str">
            <v>MIQUEL</v>
          </cell>
          <cell r="D8">
            <v>5902649</v>
          </cell>
          <cell r="E8">
            <v>1708</v>
          </cell>
          <cell r="F8" t="str">
            <v>M</v>
          </cell>
          <cell r="G8">
            <v>36936</v>
          </cell>
          <cell r="H8">
            <v>0</v>
          </cell>
          <cell r="I8">
            <v>8165</v>
          </cell>
          <cell r="J8">
            <v>25</v>
          </cell>
        </row>
        <row r="9">
          <cell r="A9">
            <v>3</v>
          </cell>
          <cell r="B9" t="str">
            <v>PUERTA BOTELLA</v>
          </cell>
          <cell r="C9" t="str">
            <v>LEO</v>
          </cell>
          <cell r="D9">
            <v>5893070</v>
          </cell>
          <cell r="E9">
            <v>1751</v>
          </cell>
          <cell r="F9" t="str">
            <v>M</v>
          </cell>
          <cell r="G9">
            <v>37158</v>
          </cell>
          <cell r="H9">
            <v>0</v>
          </cell>
          <cell r="I9">
            <v>8919</v>
          </cell>
          <cell r="J9">
            <v>21</v>
          </cell>
        </row>
        <row r="10">
          <cell r="A10">
            <v>4</v>
          </cell>
          <cell r="B10" t="str">
            <v>GIBANEL VELASCO</v>
          </cell>
          <cell r="C10" t="str">
            <v>LLORENÇ</v>
          </cell>
          <cell r="D10">
            <v>5885522</v>
          </cell>
          <cell r="E10">
            <v>2950</v>
          </cell>
          <cell r="F10" t="str">
            <v>M</v>
          </cell>
          <cell r="G10">
            <v>36781</v>
          </cell>
          <cell r="H10">
            <v>0</v>
          </cell>
          <cell r="I10">
            <v>9136</v>
          </cell>
          <cell r="J10">
            <v>20</v>
          </cell>
        </row>
        <row r="11">
          <cell r="A11">
            <v>5</v>
          </cell>
          <cell r="B11" t="str">
            <v>CALVO ROMERO</v>
          </cell>
          <cell r="C11" t="str">
            <v>DANIEL</v>
          </cell>
          <cell r="D11">
            <v>5889673</v>
          </cell>
          <cell r="E11">
            <v>1669</v>
          </cell>
          <cell r="F11" t="str">
            <v>M</v>
          </cell>
          <cell r="G11">
            <v>36541</v>
          </cell>
          <cell r="H11">
            <v>0</v>
          </cell>
          <cell r="I11">
            <v>9622</v>
          </cell>
          <cell r="J11">
            <v>18</v>
          </cell>
        </row>
        <row r="12">
          <cell r="A12">
            <v>6</v>
          </cell>
          <cell r="B12" t="str">
            <v>ROSSELLO COLL</v>
          </cell>
          <cell r="C12" t="str">
            <v>TONI</v>
          </cell>
          <cell r="D12">
            <v>5895597</v>
          </cell>
          <cell r="E12">
            <v>5319</v>
          </cell>
          <cell r="F12" t="str">
            <v>M</v>
          </cell>
          <cell r="G12">
            <v>37181</v>
          </cell>
          <cell r="H12">
            <v>0</v>
          </cell>
          <cell r="I12">
            <v>10736</v>
          </cell>
          <cell r="J12">
            <v>14</v>
          </cell>
          <cell r="K12" t="str">
            <v>WC</v>
          </cell>
        </row>
        <row r="13">
          <cell r="A13">
            <v>7</v>
          </cell>
          <cell r="B13" t="str">
            <v>ALBERTI BINIMELIS</v>
          </cell>
          <cell r="C13" t="str">
            <v>MIQUEL</v>
          </cell>
          <cell r="D13">
            <v>5902748</v>
          </cell>
          <cell r="E13">
            <v>1653</v>
          </cell>
          <cell r="F13" t="str">
            <v>M</v>
          </cell>
          <cell r="G13">
            <v>36580</v>
          </cell>
          <cell r="H13">
            <v>0</v>
          </cell>
          <cell r="I13">
            <v>12329</v>
          </cell>
          <cell r="J13">
            <v>10</v>
          </cell>
        </row>
        <row r="14">
          <cell r="A14">
            <v>8</v>
          </cell>
          <cell r="B14" t="str">
            <v>OLIVER FRAU</v>
          </cell>
          <cell r="C14" t="str">
            <v>TONI</v>
          </cell>
          <cell r="D14">
            <v>5893004</v>
          </cell>
          <cell r="E14">
            <v>2887</v>
          </cell>
          <cell r="F14" t="str">
            <v>M</v>
          </cell>
          <cell r="G14">
            <v>37218</v>
          </cell>
          <cell r="H14">
            <v>0</v>
          </cell>
          <cell r="I14">
            <v>12912</v>
          </cell>
          <cell r="J14">
            <v>9</v>
          </cell>
        </row>
        <row r="15">
          <cell r="A15">
            <v>9</v>
          </cell>
          <cell r="B15" t="str">
            <v>RIUTORT RIGO</v>
          </cell>
          <cell r="C15" t="str">
            <v>LLUIS</v>
          </cell>
          <cell r="D15">
            <v>5902714</v>
          </cell>
          <cell r="E15">
            <v>1758</v>
          </cell>
          <cell r="F15" t="str">
            <v>M</v>
          </cell>
          <cell r="G15">
            <v>36857</v>
          </cell>
          <cell r="H15">
            <v>0</v>
          </cell>
          <cell r="I15">
            <v>13337</v>
          </cell>
          <cell r="J15">
            <v>8</v>
          </cell>
        </row>
        <row r="16">
          <cell r="A16">
            <v>10</v>
          </cell>
          <cell r="B16" t="str">
            <v>SANS RUSCALLEDA</v>
          </cell>
          <cell r="C16" t="str">
            <v>DAVID</v>
          </cell>
          <cell r="D16">
            <v>5904265</v>
          </cell>
          <cell r="E16">
            <v>35840</v>
          </cell>
          <cell r="F16" t="str">
            <v>M</v>
          </cell>
          <cell r="G16">
            <v>36877</v>
          </cell>
          <cell r="H16">
            <v>0</v>
          </cell>
          <cell r="I16">
            <v>13337</v>
          </cell>
          <cell r="J16">
            <v>8</v>
          </cell>
          <cell r="K16" t="str">
            <v>WC</v>
          </cell>
        </row>
        <row r="17">
          <cell r="A17">
            <v>11</v>
          </cell>
          <cell r="B17" t="str">
            <v>ARTIGUES MARTINEZ</v>
          </cell>
          <cell r="C17" t="str">
            <v>ANDREU</v>
          </cell>
          <cell r="D17">
            <v>5904306</v>
          </cell>
          <cell r="E17">
            <v>1659</v>
          </cell>
          <cell r="F17" t="str">
            <v>M</v>
          </cell>
          <cell r="G17">
            <v>36624</v>
          </cell>
          <cell r="H17">
            <v>0</v>
          </cell>
          <cell r="I17">
            <v>15455</v>
          </cell>
          <cell r="J17">
            <v>5</v>
          </cell>
        </row>
        <row r="18">
          <cell r="A18">
            <v>12</v>
          </cell>
          <cell r="B18" t="str">
            <v>DOMINGUEZ CASTAÑEDA</v>
          </cell>
          <cell r="C18" t="str">
            <v>NACHO</v>
          </cell>
          <cell r="D18">
            <v>5892999</v>
          </cell>
          <cell r="E18">
            <v>2870</v>
          </cell>
          <cell r="F18" t="str">
            <v>M</v>
          </cell>
          <cell r="G18">
            <v>37057</v>
          </cell>
          <cell r="H18">
            <v>0</v>
          </cell>
          <cell r="I18">
            <v>15455</v>
          </cell>
          <cell r="J18">
            <v>5</v>
          </cell>
        </row>
        <row r="19">
          <cell r="A19">
            <v>13</v>
          </cell>
          <cell r="B19" t="str">
            <v>CLADERA GARCIA</v>
          </cell>
          <cell r="C19" t="str">
            <v>JOEL</v>
          </cell>
          <cell r="D19">
            <v>5913000</v>
          </cell>
          <cell r="E19">
            <v>1673</v>
          </cell>
          <cell r="F19" t="str">
            <v>M</v>
          </cell>
          <cell r="G19">
            <v>36962</v>
          </cell>
          <cell r="H19">
            <v>0</v>
          </cell>
          <cell r="I19">
            <v>16432</v>
          </cell>
          <cell r="J19">
            <v>4</v>
          </cell>
        </row>
        <row r="20">
          <cell r="A20">
            <v>14</v>
          </cell>
          <cell r="B20" t="str">
            <v>MANERA DOLS</v>
          </cell>
          <cell r="C20" t="str">
            <v>BERNAT</v>
          </cell>
          <cell r="D20">
            <v>5902699</v>
          </cell>
          <cell r="E20">
            <v>1716</v>
          </cell>
          <cell r="F20" t="str">
            <v>M</v>
          </cell>
          <cell r="G20">
            <v>37036</v>
          </cell>
          <cell r="H20">
            <v>0</v>
          </cell>
          <cell r="I20">
            <v>16432</v>
          </cell>
          <cell r="J20">
            <v>4</v>
          </cell>
        </row>
        <row r="21">
          <cell r="A21">
            <v>15</v>
          </cell>
          <cell r="B21" t="str">
            <v>RIBAS PEREZ</v>
          </cell>
          <cell r="C21" t="str">
            <v>BRUNO</v>
          </cell>
          <cell r="D21">
            <v>5899870</v>
          </cell>
          <cell r="E21">
            <v>2893</v>
          </cell>
          <cell r="F21" t="str">
            <v>M</v>
          </cell>
          <cell r="G21">
            <v>36946</v>
          </cell>
          <cell r="H21">
            <v>0</v>
          </cell>
          <cell r="I21">
            <v>16432</v>
          </cell>
          <cell r="J21">
            <v>4</v>
          </cell>
        </row>
        <row r="22">
          <cell r="A22">
            <v>16</v>
          </cell>
          <cell r="B22" t="str">
            <v>CANILLAS SANS</v>
          </cell>
          <cell r="C22" t="str">
            <v>ARNAU</v>
          </cell>
          <cell r="D22">
            <v>5899086</v>
          </cell>
          <cell r="E22">
            <v>2485</v>
          </cell>
          <cell r="F22" t="str">
            <v>M</v>
          </cell>
          <cell r="G22">
            <v>36772</v>
          </cell>
          <cell r="H22">
            <v>0</v>
          </cell>
          <cell r="I22">
            <v>18698</v>
          </cell>
          <cell r="J22">
            <v>2</v>
          </cell>
          <cell r="K22" t="str">
            <v>WC</v>
          </cell>
        </row>
        <row r="23">
          <cell r="A23">
            <v>17</v>
          </cell>
          <cell r="B23" t="str">
            <v>ROSELLO ORDIÑAGA</v>
          </cell>
          <cell r="C23" t="str">
            <v>JUAN</v>
          </cell>
          <cell r="D23">
            <v>5889376</v>
          </cell>
          <cell r="E23">
            <v>25046</v>
          </cell>
          <cell r="F23" t="str">
            <v>M</v>
          </cell>
          <cell r="G23">
            <v>36612</v>
          </cell>
          <cell r="H23">
            <v>0</v>
          </cell>
          <cell r="I23">
            <v>18698</v>
          </cell>
          <cell r="J23">
            <v>2</v>
          </cell>
        </row>
        <row r="24">
          <cell r="A24">
            <v>18</v>
          </cell>
          <cell r="B24" t="str">
            <v>BARCELO FRANCIA</v>
          </cell>
          <cell r="C24" t="str">
            <v>ALEIX</v>
          </cell>
          <cell r="D24">
            <v>5917391</v>
          </cell>
          <cell r="E24">
            <v>5267</v>
          </cell>
          <cell r="F24" t="str">
            <v>M</v>
          </cell>
          <cell r="G24">
            <v>36762</v>
          </cell>
          <cell r="H24">
            <v>0</v>
          </cell>
          <cell r="I24">
            <v>21456</v>
          </cell>
          <cell r="J24">
            <v>1</v>
          </cell>
        </row>
        <row r="25">
          <cell r="A25">
            <v>19</v>
          </cell>
          <cell r="B25" t="str">
            <v>EL HOMMAD ZARKIK</v>
          </cell>
          <cell r="C25" t="str">
            <v>ALLAL</v>
          </cell>
          <cell r="D25">
            <v>5921350</v>
          </cell>
          <cell r="E25">
            <v>60346</v>
          </cell>
          <cell r="F25" t="str">
            <v>M</v>
          </cell>
          <cell r="G25">
            <v>36666</v>
          </cell>
          <cell r="H25">
            <v>0</v>
          </cell>
          <cell r="I25">
            <v>21456</v>
          </cell>
          <cell r="J25">
            <v>1</v>
          </cell>
        </row>
        <row r="26">
          <cell r="A26">
            <v>20</v>
          </cell>
          <cell r="B26" t="str">
            <v>AGUILAR SANCHEZ</v>
          </cell>
          <cell r="C26" t="str">
            <v>ALVARO</v>
          </cell>
          <cell r="D26">
            <v>5899052</v>
          </cell>
          <cell r="E26">
            <v>5262</v>
          </cell>
          <cell r="F26" t="str">
            <v>M</v>
          </cell>
          <cell r="G26">
            <v>37187</v>
          </cell>
          <cell r="H26">
            <v>0</v>
          </cell>
          <cell r="I26" t="str">
            <v>s/c</v>
          </cell>
          <cell r="J26">
            <v>0</v>
          </cell>
          <cell r="K26" t="str">
            <v>WC</v>
          </cell>
        </row>
        <row r="27">
          <cell r="A27">
            <v>21</v>
          </cell>
          <cell r="B27" t="str">
            <v>PERELLO JAUME</v>
          </cell>
          <cell r="C27" t="str">
            <v>ANTONI</v>
          </cell>
          <cell r="D27">
            <v>5924685</v>
          </cell>
          <cell r="E27">
            <v>95379</v>
          </cell>
          <cell r="F27" t="str">
            <v>M</v>
          </cell>
          <cell r="G27">
            <v>36662</v>
          </cell>
          <cell r="H27">
            <v>0</v>
          </cell>
          <cell r="I27" t="str">
            <v>s/c</v>
          </cell>
          <cell r="J27">
            <v>0</v>
          </cell>
        </row>
        <row r="28">
          <cell r="A28">
            <v>22</v>
          </cell>
          <cell r="B28" t="str">
            <v>ZZZ</v>
          </cell>
          <cell r="C28">
            <v>0</v>
          </cell>
          <cell r="E28" t="str">
            <v/>
          </cell>
          <cell r="F28" t="str">
            <v/>
          </cell>
          <cell r="G28" t="str">
            <v/>
          </cell>
          <cell r="H28" t="str">
            <v/>
          </cell>
          <cell r="I28" t="str">
            <v/>
          </cell>
          <cell r="J28">
            <v>0</v>
          </cell>
        </row>
        <row r="29">
          <cell r="A29">
            <v>23</v>
          </cell>
          <cell r="B29" t="str">
            <v>ZZZ</v>
          </cell>
          <cell r="C29">
            <v>0</v>
          </cell>
          <cell r="E29" t="str">
            <v/>
          </cell>
          <cell r="F29" t="str">
            <v/>
          </cell>
          <cell r="G29" t="str">
            <v/>
          </cell>
          <cell r="H29" t="str">
            <v/>
          </cell>
          <cell r="I29" t="str">
            <v/>
          </cell>
          <cell r="J29">
            <v>0</v>
          </cell>
        </row>
        <row r="30">
          <cell r="A30">
            <v>24</v>
          </cell>
          <cell r="B30" t="str">
            <v>ZZZ</v>
          </cell>
          <cell r="C30">
            <v>0</v>
          </cell>
          <cell r="E30" t="str">
            <v/>
          </cell>
          <cell r="F30" t="str">
            <v/>
          </cell>
          <cell r="G30" t="str">
            <v/>
          </cell>
          <cell r="H30" t="str">
            <v/>
          </cell>
          <cell r="I30" t="str">
            <v/>
          </cell>
          <cell r="J30">
            <v>0</v>
          </cell>
        </row>
        <row r="31">
          <cell r="A31">
            <v>25</v>
          </cell>
          <cell r="B31" t="str">
            <v>ZZZ</v>
          </cell>
          <cell r="C31">
            <v>0</v>
          </cell>
          <cell r="E31" t="str">
            <v/>
          </cell>
          <cell r="F31" t="str">
            <v/>
          </cell>
          <cell r="G31" t="str">
            <v/>
          </cell>
          <cell r="H31" t="str">
            <v/>
          </cell>
          <cell r="I31" t="str">
            <v/>
          </cell>
          <cell r="J31">
            <v>0</v>
          </cell>
        </row>
        <row r="32">
          <cell r="A32">
            <v>26</v>
          </cell>
          <cell r="B32" t="str">
            <v>ZZZ</v>
          </cell>
          <cell r="C32">
            <v>0</v>
          </cell>
          <cell r="E32" t="str">
            <v/>
          </cell>
          <cell r="F32" t="str">
            <v/>
          </cell>
          <cell r="G32" t="str">
            <v/>
          </cell>
          <cell r="H32" t="str">
            <v/>
          </cell>
          <cell r="I32" t="str">
            <v/>
          </cell>
          <cell r="J32">
            <v>0</v>
          </cell>
        </row>
        <row r="33">
          <cell r="A33">
            <v>27</v>
          </cell>
          <cell r="B33" t="str">
            <v>ZZZ</v>
          </cell>
          <cell r="C33">
            <v>0</v>
          </cell>
          <cell r="E33" t="str">
            <v/>
          </cell>
          <cell r="F33" t="str">
            <v/>
          </cell>
          <cell r="G33" t="str">
            <v/>
          </cell>
          <cell r="H33" t="str">
            <v/>
          </cell>
          <cell r="I33" t="str">
            <v/>
          </cell>
          <cell r="J33">
            <v>0</v>
          </cell>
        </row>
        <row r="34">
          <cell r="A34">
            <v>28</v>
          </cell>
          <cell r="B34" t="str">
            <v>ZZZ</v>
          </cell>
          <cell r="C34">
            <v>0</v>
          </cell>
          <cell r="E34" t="str">
            <v/>
          </cell>
          <cell r="F34" t="str">
            <v/>
          </cell>
          <cell r="G34" t="str">
            <v/>
          </cell>
          <cell r="H34" t="str">
            <v/>
          </cell>
          <cell r="I34" t="str">
            <v/>
          </cell>
          <cell r="J34">
            <v>0</v>
          </cell>
        </row>
        <row r="35">
          <cell r="A35">
            <v>29</v>
          </cell>
          <cell r="B35" t="str">
            <v>ZZZ</v>
          </cell>
          <cell r="C35">
            <v>0</v>
          </cell>
          <cell r="E35" t="str">
            <v/>
          </cell>
          <cell r="F35" t="str">
            <v/>
          </cell>
          <cell r="G35" t="str">
            <v/>
          </cell>
          <cell r="H35" t="str">
            <v/>
          </cell>
          <cell r="I35" t="str">
            <v/>
          </cell>
          <cell r="J35">
            <v>0</v>
          </cell>
        </row>
        <row r="36">
          <cell r="A36">
            <v>30</v>
          </cell>
          <cell r="B36" t="str">
            <v>ZZZ</v>
          </cell>
          <cell r="C36">
            <v>0</v>
          </cell>
          <cell r="E36" t="str">
            <v/>
          </cell>
          <cell r="F36" t="str">
            <v/>
          </cell>
          <cell r="G36" t="str">
            <v/>
          </cell>
          <cell r="H36" t="str">
            <v/>
          </cell>
          <cell r="I36" t="str">
            <v/>
          </cell>
          <cell r="J36">
            <v>0</v>
          </cell>
        </row>
        <row r="37">
          <cell r="A37">
            <v>31</v>
          </cell>
          <cell r="B37" t="str">
            <v>ZZZ</v>
          </cell>
          <cell r="C37">
            <v>0</v>
          </cell>
          <cell r="E37" t="str">
            <v/>
          </cell>
          <cell r="F37" t="str">
            <v/>
          </cell>
          <cell r="G37" t="str">
            <v/>
          </cell>
          <cell r="H37" t="str">
            <v/>
          </cell>
          <cell r="I37" t="str">
            <v/>
          </cell>
          <cell r="J37">
            <v>0</v>
          </cell>
        </row>
        <row r="38">
          <cell r="A38">
            <v>32</v>
          </cell>
          <cell r="B38" t="str">
            <v>ZZZ</v>
          </cell>
          <cell r="C38">
            <v>0</v>
          </cell>
          <cell r="E38" t="str">
            <v/>
          </cell>
          <cell r="F38" t="str">
            <v/>
          </cell>
          <cell r="G38" t="str">
            <v/>
          </cell>
          <cell r="H38" t="str">
            <v/>
          </cell>
          <cell r="I38" t="str">
            <v/>
          </cell>
          <cell r="J38">
            <v>0</v>
          </cell>
        </row>
        <row r="39">
          <cell r="A39">
            <v>33</v>
          </cell>
          <cell r="B39" t="str">
            <v>ZZZ</v>
          </cell>
          <cell r="C39">
            <v>0</v>
          </cell>
          <cell r="E39" t="str">
            <v/>
          </cell>
          <cell r="F39" t="str">
            <v/>
          </cell>
          <cell r="G39" t="str">
            <v/>
          </cell>
          <cell r="H39" t="str">
            <v/>
          </cell>
          <cell r="I39" t="str">
            <v/>
          </cell>
          <cell r="J39">
            <v>0</v>
          </cell>
        </row>
        <row r="40">
          <cell r="A40">
            <v>34</v>
          </cell>
          <cell r="B40" t="str">
            <v>ZZZ</v>
          </cell>
          <cell r="C40">
            <v>0</v>
          </cell>
          <cell r="E40" t="str">
            <v/>
          </cell>
          <cell r="F40" t="str">
            <v/>
          </cell>
          <cell r="G40" t="str">
            <v/>
          </cell>
          <cell r="H40" t="str">
            <v/>
          </cell>
          <cell r="I40" t="str">
            <v/>
          </cell>
          <cell r="J40">
            <v>0</v>
          </cell>
        </row>
        <row r="41">
          <cell r="A41">
            <v>35</v>
          </cell>
          <cell r="B41" t="str">
            <v>ZZZ</v>
          </cell>
          <cell r="C41">
            <v>0</v>
          </cell>
          <cell r="E41" t="str">
            <v/>
          </cell>
          <cell r="F41" t="str">
            <v/>
          </cell>
          <cell r="G41" t="str">
            <v/>
          </cell>
          <cell r="H41" t="str">
            <v/>
          </cell>
          <cell r="I41" t="str">
            <v/>
          </cell>
          <cell r="J41">
            <v>0</v>
          </cell>
        </row>
        <row r="42">
          <cell r="A42">
            <v>36</v>
          </cell>
          <cell r="B42" t="str">
            <v>ZZZ</v>
          </cell>
          <cell r="C42">
            <v>0</v>
          </cell>
          <cell r="E42" t="str">
            <v/>
          </cell>
          <cell r="F42" t="str">
            <v/>
          </cell>
          <cell r="G42" t="str">
            <v/>
          </cell>
          <cell r="H42" t="str">
            <v/>
          </cell>
          <cell r="I42" t="str">
            <v/>
          </cell>
          <cell r="J42">
            <v>0</v>
          </cell>
        </row>
        <row r="43">
          <cell r="A43">
            <v>37</v>
          </cell>
          <cell r="B43" t="str">
            <v>ZZZ</v>
          </cell>
          <cell r="C43">
            <v>0</v>
          </cell>
          <cell r="E43" t="str">
            <v/>
          </cell>
          <cell r="F43" t="str">
            <v/>
          </cell>
          <cell r="G43" t="str">
            <v/>
          </cell>
          <cell r="H43" t="str">
            <v/>
          </cell>
          <cell r="I43" t="str">
            <v/>
          </cell>
          <cell r="J43">
            <v>0</v>
          </cell>
        </row>
        <row r="44">
          <cell r="A44">
            <v>38</v>
          </cell>
          <cell r="B44" t="str">
            <v>ZZZ</v>
          </cell>
          <cell r="C44">
            <v>0</v>
          </cell>
          <cell r="E44" t="str">
            <v/>
          </cell>
          <cell r="F44" t="str">
            <v/>
          </cell>
          <cell r="G44" t="str">
            <v/>
          </cell>
          <cell r="H44" t="str">
            <v/>
          </cell>
          <cell r="I44" t="str">
            <v/>
          </cell>
          <cell r="J44">
            <v>0</v>
          </cell>
        </row>
        <row r="45">
          <cell r="A45">
            <v>39</v>
          </cell>
          <cell r="B45" t="str">
            <v>ZZZ</v>
          </cell>
          <cell r="C45">
            <v>0</v>
          </cell>
          <cell r="E45" t="str">
            <v/>
          </cell>
          <cell r="F45" t="str">
            <v/>
          </cell>
          <cell r="G45" t="str">
            <v/>
          </cell>
          <cell r="H45" t="str">
            <v/>
          </cell>
          <cell r="I45" t="str">
            <v/>
          </cell>
          <cell r="J45">
            <v>0</v>
          </cell>
        </row>
        <row r="46">
          <cell r="A46">
            <v>40</v>
          </cell>
          <cell r="B46" t="str">
            <v>ZZZ</v>
          </cell>
          <cell r="C46">
            <v>0</v>
          </cell>
          <cell r="E46" t="str">
            <v/>
          </cell>
          <cell r="F46" t="str">
            <v/>
          </cell>
          <cell r="G46" t="str">
            <v/>
          </cell>
          <cell r="H46" t="str">
            <v/>
          </cell>
          <cell r="I46" t="str">
            <v/>
          </cell>
          <cell r="J46">
            <v>0</v>
          </cell>
        </row>
        <row r="47">
          <cell r="A47">
            <v>41</v>
          </cell>
          <cell r="B47" t="str">
            <v>ZZZ</v>
          </cell>
          <cell r="C47">
            <v>0</v>
          </cell>
          <cell r="E47" t="str">
            <v/>
          </cell>
          <cell r="F47" t="str">
            <v/>
          </cell>
          <cell r="G47" t="str">
            <v/>
          </cell>
          <cell r="H47" t="str">
            <v/>
          </cell>
          <cell r="I47" t="str">
            <v/>
          </cell>
          <cell r="J47">
            <v>0</v>
          </cell>
        </row>
        <row r="48">
          <cell r="A48">
            <v>42</v>
          </cell>
          <cell r="B48" t="str">
            <v>ZZZ</v>
          </cell>
          <cell r="C48">
            <v>0</v>
          </cell>
          <cell r="E48" t="str">
            <v/>
          </cell>
          <cell r="F48" t="str">
            <v/>
          </cell>
          <cell r="G48" t="str">
            <v/>
          </cell>
          <cell r="H48" t="str">
            <v/>
          </cell>
          <cell r="I48" t="str">
            <v/>
          </cell>
          <cell r="J48">
            <v>0</v>
          </cell>
        </row>
        <row r="49">
          <cell r="A49">
            <v>43</v>
          </cell>
          <cell r="B49" t="str">
            <v>ZZZ</v>
          </cell>
          <cell r="C49">
            <v>0</v>
          </cell>
          <cell r="E49" t="str">
            <v/>
          </cell>
          <cell r="F49" t="str">
            <v/>
          </cell>
          <cell r="G49" t="str">
            <v/>
          </cell>
          <cell r="H49" t="str">
            <v/>
          </cell>
          <cell r="I49" t="str">
            <v/>
          </cell>
          <cell r="J49">
            <v>0</v>
          </cell>
        </row>
        <row r="50">
          <cell r="A50">
            <v>44</v>
          </cell>
          <cell r="B50" t="str">
            <v>ZZZ</v>
          </cell>
          <cell r="C50">
            <v>0</v>
          </cell>
          <cell r="E50" t="str">
            <v/>
          </cell>
          <cell r="F50" t="str">
            <v/>
          </cell>
          <cell r="G50" t="str">
            <v/>
          </cell>
          <cell r="H50" t="str">
            <v/>
          </cell>
          <cell r="I50" t="str">
            <v/>
          </cell>
          <cell r="J50">
            <v>0</v>
          </cell>
        </row>
        <row r="51">
          <cell r="A51">
            <v>45</v>
          </cell>
          <cell r="B51" t="str">
            <v>ZZZ</v>
          </cell>
          <cell r="C51">
            <v>0</v>
          </cell>
          <cell r="E51" t="str">
            <v/>
          </cell>
          <cell r="F51" t="str">
            <v/>
          </cell>
          <cell r="G51" t="str">
            <v/>
          </cell>
          <cell r="H51" t="str">
            <v/>
          </cell>
          <cell r="I51" t="str">
            <v/>
          </cell>
          <cell r="J51">
            <v>0</v>
          </cell>
        </row>
        <row r="52">
          <cell r="A52">
            <v>46</v>
          </cell>
          <cell r="B52" t="str">
            <v>ZZZ</v>
          </cell>
          <cell r="C52">
            <v>0</v>
          </cell>
          <cell r="E52" t="str">
            <v/>
          </cell>
          <cell r="F52" t="str">
            <v/>
          </cell>
          <cell r="G52" t="str">
            <v/>
          </cell>
          <cell r="H52" t="str">
            <v/>
          </cell>
          <cell r="I52" t="str">
            <v/>
          </cell>
          <cell r="J52">
            <v>0</v>
          </cell>
        </row>
        <row r="53">
          <cell r="A53">
            <v>47</v>
          </cell>
          <cell r="B53" t="str">
            <v>ZZZ</v>
          </cell>
          <cell r="C53">
            <v>0</v>
          </cell>
          <cell r="E53" t="str">
            <v/>
          </cell>
          <cell r="F53" t="str">
            <v/>
          </cell>
          <cell r="G53" t="str">
            <v/>
          </cell>
          <cell r="H53" t="str">
            <v/>
          </cell>
          <cell r="I53" t="str">
            <v/>
          </cell>
          <cell r="J53">
            <v>0</v>
          </cell>
        </row>
        <row r="54">
          <cell r="A54">
            <v>48</v>
          </cell>
          <cell r="B54" t="str">
            <v>ZZZ</v>
          </cell>
          <cell r="C54">
            <v>0</v>
          </cell>
          <cell r="E54" t="str">
            <v/>
          </cell>
          <cell r="F54" t="str">
            <v/>
          </cell>
          <cell r="G54" t="str">
            <v/>
          </cell>
          <cell r="H54" t="str">
            <v/>
          </cell>
          <cell r="I54" t="str">
            <v/>
          </cell>
          <cell r="J54">
            <v>0</v>
          </cell>
        </row>
        <row r="55">
          <cell r="A55">
            <v>49</v>
          </cell>
          <cell r="B55" t="str">
            <v>ZZZ</v>
          </cell>
          <cell r="C55">
            <v>0</v>
          </cell>
          <cell r="E55" t="str">
            <v/>
          </cell>
          <cell r="F55" t="str">
            <v/>
          </cell>
          <cell r="G55" t="str">
            <v/>
          </cell>
          <cell r="H55" t="str">
            <v/>
          </cell>
          <cell r="I55" t="str">
            <v/>
          </cell>
          <cell r="J55">
            <v>0</v>
          </cell>
        </row>
        <row r="56">
          <cell r="A56">
            <v>50</v>
          </cell>
          <cell r="B56" t="str">
            <v>ZZZ</v>
          </cell>
          <cell r="C56">
            <v>0</v>
          </cell>
          <cell r="E56" t="str">
            <v/>
          </cell>
          <cell r="F56" t="str">
            <v/>
          </cell>
          <cell r="G56" t="str">
            <v/>
          </cell>
          <cell r="H56" t="str">
            <v/>
          </cell>
          <cell r="I56" t="str">
            <v/>
          </cell>
          <cell r="J56">
            <v>0</v>
          </cell>
        </row>
        <row r="57">
          <cell r="A57">
            <v>51</v>
          </cell>
          <cell r="B57" t="str">
            <v>ZZZ</v>
          </cell>
          <cell r="C57">
            <v>0</v>
          </cell>
          <cell r="E57" t="str">
            <v/>
          </cell>
          <cell r="F57" t="str">
            <v/>
          </cell>
          <cell r="G57" t="str">
            <v/>
          </cell>
          <cell r="H57" t="str">
            <v/>
          </cell>
          <cell r="I57" t="str">
            <v/>
          </cell>
          <cell r="J57">
            <v>0</v>
          </cell>
        </row>
        <row r="58">
          <cell r="A58">
            <v>52</v>
          </cell>
          <cell r="B58" t="str">
            <v>ZZZ</v>
          </cell>
          <cell r="C58">
            <v>0</v>
          </cell>
          <cell r="E58" t="str">
            <v/>
          </cell>
          <cell r="F58" t="str">
            <v/>
          </cell>
          <cell r="G58" t="str">
            <v/>
          </cell>
          <cell r="H58" t="str">
            <v/>
          </cell>
          <cell r="I58" t="str">
            <v/>
          </cell>
          <cell r="J58">
            <v>0</v>
          </cell>
        </row>
        <row r="59">
          <cell r="A59">
            <v>53</v>
          </cell>
          <cell r="B59" t="str">
            <v>ZZZ</v>
          </cell>
          <cell r="C59">
            <v>0</v>
          </cell>
          <cell r="E59" t="str">
            <v/>
          </cell>
          <cell r="F59" t="str">
            <v/>
          </cell>
          <cell r="G59" t="str">
            <v/>
          </cell>
          <cell r="H59" t="str">
            <v/>
          </cell>
          <cell r="I59" t="str">
            <v/>
          </cell>
          <cell r="J59">
            <v>0</v>
          </cell>
        </row>
        <row r="60">
          <cell r="A60">
            <v>54</v>
          </cell>
          <cell r="B60" t="str">
            <v>ZZZ</v>
          </cell>
          <cell r="C60">
            <v>0</v>
          </cell>
          <cell r="E60" t="str">
            <v/>
          </cell>
          <cell r="F60" t="str">
            <v/>
          </cell>
          <cell r="G60" t="str">
            <v/>
          </cell>
          <cell r="H60" t="str">
            <v/>
          </cell>
          <cell r="I60" t="str">
            <v/>
          </cell>
          <cell r="J60">
            <v>0</v>
          </cell>
        </row>
        <row r="61">
          <cell r="A61">
            <v>55</v>
          </cell>
          <cell r="B61" t="str">
            <v>ZZZ</v>
          </cell>
          <cell r="C61">
            <v>0</v>
          </cell>
          <cell r="E61" t="str">
            <v/>
          </cell>
          <cell r="F61" t="str">
            <v/>
          </cell>
          <cell r="G61" t="str">
            <v/>
          </cell>
          <cell r="H61" t="str">
            <v/>
          </cell>
          <cell r="I61" t="str">
            <v/>
          </cell>
          <cell r="J61">
            <v>0</v>
          </cell>
        </row>
        <row r="62">
          <cell r="A62">
            <v>56</v>
          </cell>
          <cell r="B62" t="str">
            <v>ZZZ</v>
          </cell>
          <cell r="C62">
            <v>0</v>
          </cell>
          <cell r="E62" t="str">
            <v/>
          </cell>
          <cell r="F62" t="str">
            <v/>
          </cell>
          <cell r="G62" t="str">
            <v/>
          </cell>
          <cell r="H62" t="str">
            <v/>
          </cell>
          <cell r="I62" t="str">
            <v/>
          </cell>
          <cell r="J62">
            <v>0</v>
          </cell>
        </row>
        <row r="63">
          <cell r="A63">
            <v>57</v>
          </cell>
          <cell r="B63" t="str">
            <v>ZZZ</v>
          </cell>
          <cell r="C63">
            <v>0</v>
          </cell>
          <cell r="E63" t="str">
            <v/>
          </cell>
          <cell r="F63" t="str">
            <v/>
          </cell>
          <cell r="G63" t="str">
            <v/>
          </cell>
          <cell r="H63" t="str">
            <v/>
          </cell>
          <cell r="I63" t="str">
            <v/>
          </cell>
          <cell r="J63">
            <v>0</v>
          </cell>
        </row>
        <row r="64">
          <cell r="A64">
            <v>58</v>
          </cell>
          <cell r="B64" t="str">
            <v>ZZZ</v>
          </cell>
          <cell r="C64">
            <v>0</v>
          </cell>
          <cell r="E64" t="str">
            <v/>
          </cell>
          <cell r="F64" t="str">
            <v/>
          </cell>
          <cell r="G64" t="str">
            <v/>
          </cell>
          <cell r="H64" t="str">
            <v/>
          </cell>
          <cell r="I64" t="str">
            <v/>
          </cell>
          <cell r="J64">
            <v>0</v>
          </cell>
        </row>
        <row r="65">
          <cell r="A65">
            <v>59</v>
          </cell>
          <cell r="B65" t="str">
            <v>ZZZ</v>
          </cell>
          <cell r="C65">
            <v>0</v>
          </cell>
          <cell r="E65" t="str">
            <v/>
          </cell>
          <cell r="F65" t="str">
            <v/>
          </cell>
          <cell r="G65" t="str">
            <v/>
          </cell>
          <cell r="H65" t="str">
            <v/>
          </cell>
          <cell r="I65" t="str">
            <v/>
          </cell>
          <cell r="J65">
            <v>0</v>
          </cell>
        </row>
        <row r="66">
          <cell r="A66">
            <v>60</v>
          </cell>
          <cell r="B66" t="str">
            <v>ZZZ</v>
          </cell>
          <cell r="C66">
            <v>0</v>
          </cell>
          <cell r="E66" t="str">
            <v/>
          </cell>
          <cell r="F66" t="str">
            <v/>
          </cell>
          <cell r="G66" t="str">
            <v/>
          </cell>
          <cell r="H66" t="str">
            <v/>
          </cell>
          <cell r="I66" t="str">
            <v/>
          </cell>
          <cell r="J66">
            <v>0</v>
          </cell>
        </row>
        <row r="67">
          <cell r="A67">
            <v>61</v>
          </cell>
          <cell r="B67" t="str">
            <v>ZZZ</v>
          </cell>
          <cell r="C67">
            <v>0</v>
          </cell>
          <cell r="E67" t="str">
            <v/>
          </cell>
          <cell r="F67" t="str">
            <v/>
          </cell>
          <cell r="G67" t="str">
            <v/>
          </cell>
          <cell r="H67" t="str">
            <v/>
          </cell>
          <cell r="I67" t="str">
            <v/>
          </cell>
          <cell r="J67">
            <v>0</v>
          </cell>
        </row>
        <row r="68">
          <cell r="A68">
            <v>62</v>
          </cell>
          <cell r="B68" t="str">
            <v>ZZZ</v>
          </cell>
          <cell r="C68">
            <v>0</v>
          </cell>
          <cell r="E68" t="str">
            <v/>
          </cell>
          <cell r="F68" t="str">
            <v/>
          </cell>
          <cell r="G68" t="str">
            <v/>
          </cell>
          <cell r="H68" t="str">
            <v/>
          </cell>
          <cell r="I68" t="str">
            <v/>
          </cell>
          <cell r="J68">
            <v>0</v>
          </cell>
        </row>
        <row r="69">
          <cell r="A69">
            <v>63</v>
          </cell>
          <cell r="B69" t="str">
            <v>ZZZ</v>
          </cell>
          <cell r="C69">
            <v>0</v>
          </cell>
          <cell r="E69" t="str">
            <v/>
          </cell>
          <cell r="F69" t="str">
            <v/>
          </cell>
          <cell r="G69" t="str">
            <v/>
          </cell>
          <cell r="H69" t="str">
            <v/>
          </cell>
          <cell r="I69" t="str">
            <v/>
          </cell>
          <cell r="J69">
            <v>0</v>
          </cell>
        </row>
        <row r="70">
          <cell r="A70">
            <v>64</v>
          </cell>
          <cell r="B70" t="str">
            <v>ZZZ</v>
          </cell>
          <cell r="C70">
            <v>0</v>
          </cell>
          <cell r="E70" t="str">
            <v/>
          </cell>
          <cell r="F70" t="str">
            <v/>
          </cell>
          <cell r="G70" t="str">
            <v/>
          </cell>
          <cell r="H70" t="str">
            <v/>
          </cell>
          <cell r="I70" t="str">
            <v/>
          </cell>
          <cell r="J70">
            <v>0</v>
          </cell>
        </row>
        <row r="71">
          <cell r="A71">
            <v>65</v>
          </cell>
          <cell r="B71" t="str">
            <v>Bye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Final32"/>
      <sheetName val="Prep Prev"/>
      <sheetName val="Q16"/>
    </sheetNames>
    <sheetDataSet>
      <sheetData sheetId="3">
        <row r="5">
          <cell r="A5" t="str">
            <v>XXI MEMORIAL HERMANO TARSICIO</v>
          </cell>
        </row>
        <row r="7">
          <cell r="A7">
            <v>41218</v>
          </cell>
          <cell r="B7" t="str">
            <v>FTIB</v>
          </cell>
          <cell r="C7" t="str">
            <v>PALMA</v>
          </cell>
          <cell r="D7" t="str">
            <v>C.T. LA SALLE</v>
          </cell>
          <cell r="E7">
            <v>3208825</v>
          </cell>
        </row>
        <row r="9">
          <cell r="A9" t="str">
            <v>NO</v>
          </cell>
          <cell r="B9" t="str">
            <v>INFANTIL</v>
          </cell>
          <cell r="C9" t="str">
            <v>MASCULINO</v>
          </cell>
          <cell r="D9" t="str">
            <v>PEP JORDI</v>
          </cell>
          <cell r="E9" t="str">
            <v>MATAS RAMIS</v>
          </cell>
        </row>
      </sheetData>
      <sheetData sheetId="5">
        <row r="3">
          <cell r="G3">
            <v>8</v>
          </cell>
        </row>
        <row r="7">
          <cell r="A7">
            <v>1</v>
          </cell>
          <cell r="B7" t="str">
            <v>RUIZ PALACIO</v>
          </cell>
          <cell r="C7" t="str">
            <v>SERGIO</v>
          </cell>
          <cell r="D7">
            <v>5876381</v>
          </cell>
          <cell r="E7">
            <v>2897</v>
          </cell>
          <cell r="F7" t="str">
            <v>M</v>
          </cell>
          <cell r="G7">
            <v>36423</v>
          </cell>
          <cell r="H7">
            <v>0</v>
          </cell>
          <cell r="I7">
            <v>1202</v>
          </cell>
          <cell r="J7">
            <v>272</v>
          </cell>
        </row>
        <row r="8">
          <cell r="A8">
            <v>2</v>
          </cell>
          <cell r="B8" t="str">
            <v>BORRAS ISERN</v>
          </cell>
          <cell r="C8" t="str">
            <v>JOAN BAUTI</v>
          </cell>
          <cell r="D8">
            <v>5876414</v>
          </cell>
          <cell r="E8">
            <v>1666</v>
          </cell>
          <cell r="F8" t="str">
            <v>M</v>
          </cell>
          <cell r="G8">
            <v>36302</v>
          </cell>
          <cell r="H8">
            <v>0</v>
          </cell>
          <cell r="I8">
            <v>1412</v>
          </cell>
          <cell r="J8">
            <v>233</v>
          </cell>
        </row>
        <row r="9">
          <cell r="A9">
            <v>3</v>
          </cell>
          <cell r="B9" t="str">
            <v>LOPEZ MORILLO</v>
          </cell>
          <cell r="C9" t="str">
            <v>IMANOL</v>
          </cell>
          <cell r="D9">
            <v>8556691</v>
          </cell>
          <cell r="E9">
            <v>2882</v>
          </cell>
          <cell r="F9" t="str">
            <v>M</v>
          </cell>
          <cell r="G9">
            <v>36482</v>
          </cell>
          <cell r="H9">
            <v>0</v>
          </cell>
          <cell r="I9">
            <v>1489</v>
          </cell>
          <cell r="J9">
            <v>221</v>
          </cell>
        </row>
        <row r="10">
          <cell r="A10">
            <v>4</v>
          </cell>
          <cell r="B10" t="str">
            <v>ROMERO OLIVER</v>
          </cell>
          <cell r="C10" t="str">
            <v>JUAN</v>
          </cell>
          <cell r="D10">
            <v>5882437</v>
          </cell>
          <cell r="E10">
            <v>2467</v>
          </cell>
          <cell r="F10" t="str">
            <v>M</v>
          </cell>
          <cell r="G10">
            <v>36237</v>
          </cell>
          <cell r="H10">
            <v>0</v>
          </cell>
          <cell r="I10">
            <v>2012</v>
          </cell>
          <cell r="J10">
            <v>163</v>
          </cell>
        </row>
        <row r="11">
          <cell r="A11">
            <v>5</v>
          </cell>
          <cell r="B11" t="str">
            <v>ELLENBECK</v>
          </cell>
          <cell r="C11" t="str">
            <v>DAVIDE</v>
          </cell>
          <cell r="D11">
            <v>5891991</v>
          </cell>
          <cell r="E11">
            <v>2944</v>
          </cell>
          <cell r="F11" t="str">
            <v>M</v>
          </cell>
          <cell r="G11">
            <v>36339</v>
          </cell>
          <cell r="H11">
            <v>1</v>
          </cell>
          <cell r="I11">
            <v>0</v>
          </cell>
          <cell r="J11">
            <v>156</v>
          </cell>
          <cell r="K11" t="str">
            <v>WC</v>
          </cell>
        </row>
        <row r="12">
          <cell r="A12">
            <v>6</v>
          </cell>
          <cell r="B12" t="str">
            <v>HERNANDEZ MUÑOZ</v>
          </cell>
          <cell r="C12" t="str">
            <v>DANI</v>
          </cell>
          <cell r="D12">
            <v>5858298</v>
          </cell>
          <cell r="E12">
            <v>2811</v>
          </cell>
          <cell r="F12" t="str">
            <v>M</v>
          </cell>
          <cell r="G12">
            <v>36078</v>
          </cell>
          <cell r="H12">
            <v>0</v>
          </cell>
          <cell r="I12">
            <v>2216</v>
          </cell>
          <cell r="J12">
            <v>147</v>
          </cell>
        </row>
        <row r="13">
          <cell r="A13">
            <v>7</v>
          </cell>
          <cell r="B13" t="str">
            <v>MOREU PONS</v>
          </cell>
          <cell r="C13" t="str">
            <v>ALVARO</v>
          </cell>
          <cell r="D13">
            <v>5885267</v>
          </cell>
          <cell r="E13">
            <v>1731</v>
          </cell>
          <cell r="F13" t="str">
            <v>M</v>
          </cell>
          <cell r="G13">
            <v>35866</v>
          </cell>
          <cell r="H13">
            <v>0</v>
          </cell>
          <cell r="I13">
            <v>2267</v>
          </cell>
          <cell r="J13">
            <v>144</v>
          </cell>
        </row>
        <row r="14">
          <cell r="A14">
            <v>8</v>
          </cell>
          <cell r="B14" t="str">
            <v>CAMPINS BOVER</v>
          </cell>
          <cell r="C14" t="str">
            <v>PABLO</v>
          </cell>
          <cell r="D14">
            <v>5854684</v>
          </cell>
          <cell r="E14">
            <v>1670</v>
          </cell>
          <cell r="F14" t="str">
            <v>M</v>
          </cell>
          <cell r="G14">
            <v>36010</v>
          </cell>
          <cell r="H14">
            <v>0</v>
          </cell>
          <cell r="I14">
            <v>2420</v>
          </cell>
          <cell r="J14">
            <v>134</v>
          </cell>
        </row>
        <row r="15">
          <cell r="A15">
            <v>9</v>
          </cell>
          <cell r="B15" t="str">
            <v>DOLZ SITJES</v>
          </cell>
          <cell r="C15" t="str">
            <v>CARLOS</v>
          </cell>
          <cell r="D15">
            <v>5858305</v>
          </cell>
          <cell r="E15">
            <v>2437</v>
          </cell>
          <cell r="F15" t="str">
            <v>M</v>
          </cell>
          <cell r="G15">
            <v>35928</v>
          </cell>
          <cell r="H15">
            <v>0</v>
          </cell>
          <cell r="I15">
            <v>2465</v>
          </cell>
          <cell r="J15">
            <v>131</v>
          </cell>
        </row>
        <row r="16">
          <cell r="A16">
            <v>10</v>
          </cell>
          <cell r="B16" t="str">
            <v>VAZQUEZ BENNASAR</v>
          </cell>
          <cell r="C16" t="str">
            <v>JAVIER</v>
          </cell>
          <cell r="D16">
            <v>5877173</v>
          </cell>
          <cell r="E16">
            <v>2909</v>
          </cell>
          <cell r="F16" t="str">
            <v>M</v>
          </cell>
          <cell r="G16">
            <v>37219</v>
          </cell>
          <cell r="H16">
            <v>0</v>
          </cell>
          <cell r="I16">
            <v>2502</v>
          </cell>
          <cell r="J16">
            <v>129</v>
          </cell>
        </row>
        <row r="17">
          <cell r="A17">
            <v>11</v>
          </cell>
          <cell r="B17" t="str">
            <v>GARCIA PEREZ</v>
          </cell>
          <cell r="C17" t="str">
            <v>CARLES</v>
          </cell>
          <cell r="D17">
            <v>5876589</v>
          </cell>
          <cell r="E17">
            <v>2549</v>
          </cell>
          <cell r="F17" t="str">
            <v>M</v>
          </cell>
          <cell r="G17">
            <v>36054</v>
          </cell>
          <cell r="H17">
            <v>0</v>
          </cell>
          <cell r="I17">
            <v>2770</v>
          </cell>
          <cell r="J17">
            <v>116</v>
          </cell>
        </row>
        <row r="18">
          <cell r="A18">
            <v>12</v>
          </cell>
          <cell r="B18" t="str">
            <v>DE ENRIQUE SCHMIDT</v>
          </cell>
          <cell r="C18" t="str">
            <v>NICOLAS RU</v>
          </cell>
          <cell r="D18">
            <v>5866994</v>
          </cell>
          <cell r="E18">
            <v>2090</v>
          </cell>
          <cell r="F18" t="str">
            <v>M</v>
          </cell>
          <cell r="G18">
            <v>36042</v>
          </cell>
          <cell r="H18">
            <v>0</v>
          </cell>
          <cell r="I18">
            <v>2794</v>
          </cell>
          <cell r="J18">
            <v>115</v>
          </cell>
        </row>
        <row r="19">
          <cell r="A19">
            <v>13</v>
          </cell>
          <cell r="B19" t="str">
            <v>AVELLA MONGE</v>
          </cell>
          <cell r="C19" t="str">
            <v>MARC</v>
          </cell>
          <cell r="D19">
            <v>5876513</v>
          </cell>
          <cell r="E19">
            <v>1660</v>
          </cell>
          <cell r="F19" t="str">
            <v>M</v>
          </cell>
          <cell r="G19">
            <v>35817</v>
          </cell>
          <cell r="H19">
            <v>0</v>
          </cell>
          <cell r="I19">
            <v>2874</v>
          </cell>
          <cell r="J19">
            <v>111</v>
          </cell>
        </row>
        <row r="20">
          <cell r="A20">
            <v>14</v>
          </cell>
          <cell r="B20" t="str">
            <v>BAUZA SEGUI</v>
          </cell>
          <cell r="C20" t="str">
            <v>PERE ANTON</v>
          </cell>
          <cell r="D20">
            <v>5888302</v>
          </cell>
          <cell r="E20">
            <v>1246</v>
          </cell>
          <cell r="F20" t="str">
            <v>M</v>
          </cell>
          <cell r="G20">
            <v>36259</v>
          </cell>
          <cell r="H20">
            <v>0</v>
          </cell>
          <cell r="I20">
            <v>3081</v>
          </cell>
          <cell r="J20">
            <v>102</v>
          </cell>
        </row>
        <row r="21">
          <cell r="A21">
            <v>15</v>
          </cell>
          <cell r="B21" t="str">
            <v>VIDAL SEGURA</v>
          </cell>
          <cell r="C21" t="str">
            <v>SERGI</v>
          </cell>
          <cell r="D21">
            <v>5885770</v>
          </cell>
          <cell r="E21">
            <v>5339</v>
          </cell>
          <cell r="F21" t="str">
            <v>M</v>
          </cell>
          <cell r="G21">
            <v>36125</v>
          </cell>
          <cell r="H21">
            <v>0</v>
          </cell>
          <cell r="I21">
            <v>4996</v>
          </cell>
          <cell r="J21">
            <v>55</v>
          </cell>
          <cell r="K21" t="str">
            <v>WC</v>
          </cell>
        </row>
        <row r="22">
          <cell r="A22">
            <v>16</v>
          </cell>
          <cell r="B22" t="str">
            <v>ROSSELLO COLL</v>
          </cell>
          <cell r="C22" t="str">
            <v>PEP</v>
          </cell>
          <cell r="D22">
            <v>5891660</v>
          </cell>
          <cell r="E22">
            <v>5320</v>
          </cell>
          <cell r="F22" t="str">
            <v>M</v>
          </cell>
          <cell r="G22">
            <v>36228</v>
          </cell>
          <cell r="H22">
            <v>0</v>
          </cell>
          <cell r="I22">
            <v>5900</v>
          </cell>
          <cell r="J22">
            <v>43</v>
          </cell>
          <cell r="K22" t="str">
            <v>WC</v>
          </cell>
        </row>
        <row r="23">
          <cell r="A23">
            <v>17</v>
          </cell>
          <cell r="B23" t="str">
            <v>BENNASAR PICO</v>
          </cell>
          <cell r="C23" t="str">
            <v>RICARDO</v>
          </cell>
          <cell r="D23">
            <v>5866978</v>
          </cell>
          <cell r="E23">
            <v>2861</v>
          </cell>
          <cell r="F23" t="str">
            <v>M</v>
          </cell>
          <cell r="G23">
            <v>35816</v>
          </cell>
          <cell r="H23">
            <v>0</v>
          </cell>
          <cell r="I23">
            <v>3331</v>
          </cell>
          <cell r="J23">
            <v>92</v>
          </cell>
          <cell r="K23" t="str">
            <v>Q1</v>
          </cell>
        </row>
        <row r="24">
          <cell r="A24">
            <v>18</v>
          </cell>
          <cell r="B24" t="str">
            <v>SANCHEZ COMAS</v>
          </cell>
          <cell r="C24" t="str">
            <v>CARLOS</v>
          </cell>
          <cell r="D24">
            <v>5879541</v>
          </cell>
          <cell r="E24">
            <v>2468</v>
          </cell>
          <cell r="F24" t="str">
            <v>M</v>
          </cell>
          <cell r="G24">
            <v>36068</v>
          </cell>
          <cell r="H24">
            <v>0</v>
          </cell>
          <cell r="I24">
            <v>4069</v>
          </cell>
          <cell r="J24">
            <v>72</v>
          </cell>
          <cell r="K24" t="str">
            <v>Q2</v>
          </cell>
        </row>
        <row r="25">
          <cell r="A25">
            <v>19</v>
          </cell>
          <cell r="B25" t="str">
            <v>ANGULO VALIENTE</v>
          </cell>
          <cell r="C25" t="str">
            <v>TONI</v>
          </cell>
          <cell r="D25">
            <v>5889748</v>
          </cell>
          <cell r="E25">
            <v>2256</v>
          </cell>
          <cell r="F25" t="str">
            <v>M</v>
          </cell>
          <cell r="G25">
            <v>36113</v>
          </cell>
          <cell r="H25">
            <v>0</v>
          </cell>
          <cell r="I25">
            <v>4216</v>
          </cell>
          <cell r="J25">
            <v>69</v>
          </cell>
          <cell r="K25" t="str">
            <v>Q3</v>
          </cell>
        </row>
        <row r="26">
          <cell r="A26">
            <v>20</v>
          </cell>
          <cell r="B26" t="str">
            <v>RAMIS SUREDA</v>
          </cell>
          <cell r="C26" t="str">
            <v>GUILLEM</v>
          </cell>
          <cell r="D26">
            <v>5885548</v>
          </cell>
          <cell r="E26">
            <v>2463</v>
          </cell>
          <cell r="F26" t="str">
            <v>M</v>
          </cell>
          <cell r="G26">
            <v>36366</v>
          </cell>
          <cell r="H26">
            <v>0</v>
          </cell>
          <cell r="I26">
            <v>4370</v>
          </cell>
          <cell r="J26">
            <v>66</v>
          </cell>
          <cell r="K26" t="str">
            <v>Q4</v>
          </cell>
        </row>
        <row r="27">
          <cell r="A27">
            <v>21</v>
          </cell>
          <cell r="B27" t="str">
            <v>ORENDAIN MERLOS</v>
          </cell>
          <cell r="C27" t="str">
            <v>RICARDO A.</v>
          </cell>
          <cell r="D27">
            <v>5924677</v>
          </cell>
          <cell r="E27">
            <v>95391</v>
          </cell>
          <cell r="F27" t="str">
            <v>M</v>
          </cell>
          <cell r="G27">
            <v>36168</v>
          </cell>
          <cell r="H27">
            <v>18</v>
          </cell>
          <cell r="I27" t="str">
            <v>s/c</v>
          </cell>
          <cell r="J27">
            <v>0</v>
          </cell>
          <cell r="K27" t="str">
            <v>Q5</v>
          </cell>
        </row>
        <row r="28">
          <cell r="A28">
            <v>22</v>
          </cell>
          <cell r="B28" t="str">
            <v>GRACIA DORADO</v>
          </cell>
          <cell r="C28" t="str">
            <v>ALBERTO</v>
          </cell>
          <cell r="D28">
            <v>5885382</v>
          </cell>
          <cell r="E28">
            <v>1705</v>
          </cell>
          <cell r="F28" t="str">
            <v>M</v>
          </cell>
          <cell r="G28">
            <v>35933</v>
          </cell>
          <cell r="H28">
            <v>0</v>
          </cell>
          <cell r="I28">
            <v>5817</v>
          </cell>
          <cell r="J28">
            <v>44</v>
          </cell>
          <cell r="K28" t="str">
            <v>Q6</v>
          </cell>
        </row>
        <row r="29">
          <cell r="A29">
            <v>23</v>
          </cell>
          <cell r="B29" t="str">
            <v>OLIVER DUMAS</v>
          </cell>
          <cell r="C29" t="str">
            <v>PEDRO ANDR</v>
          </cell>
          <cell r="D29">
            <v>5884772</v>
          </cell>
          <cell r="E29">
            <v>684</v>
          </cell>
          <cell r="F29" t="str">
            <v>M</v>
          </cell>
          <cell r="G29">
            <v>35840</v>
          </cell>
          <cell r="H29">
            <v>0</v>
          </cell>
          <cell r="I29">
            <v>6397</v>
          </cell>
          <cell r="J29">
            <v>38</v>
          </cell>
          <cell r="K29" t="str">
            <v>Q7</v>
          </cell>
        </row>
        <row r="30">
          <cell r="A30">
            <v>24</v>
          </cell>
          <cell r="B30" t="str">
            <v>LOPEZ TUR</v>
          </cell>
          <cell r="C30" t="str">
            <v>CARLOS</v>
          </cell>
          <cell r="D30">
            <v>5875599</v>
          </cell>
          <cell r="E30">
            <v>1714</v>
          </cell>
          <cell r="F30" t="str">
            <v>M</v>
          </cell>
          <cell r="G30">
            <v>36020</v>
          </cell>
          <cell r="H30">
            <v>0</v>
          </cell>
          <cell r="I30">
            <v>7237</v>
          </cell>
          <cell r="J30">
            <v>31</v>
          </cell>
          <cell r="K30" t="str">
            <v>Q8</v>
          </cell>
        </row>
        <row r="31">
          <cell r="A31">
            <v>25</v>
          </cell>
          <cell r="B31" t="str">
            <v>ZZZ</v>
          </cell>
          <cell r="C31">
            <v>0</v>
          </cell>
          <cell r="E31" t="str">
            <v/>
          </cell>
          <cell r="F31" t="str">
            <v/>
          </cell>
          <cell r="G31" t="str">
            <v/>
          </cell>
          <cell r="H31" t="str">
            <v/>
          </cell>
          <cell r="I31" t="str">
            <v/>
          </cell>
          <cell r="J31">
            <v>0</v>
          </cell>
        </row>
        <row r="32">
          <cell r="A32">
            <v>26</v>
          </cell>
          <cell r="B32" t="str">
            <v>ZZZ</v>
          </cell>
          <cell r="C32">
            <v>0</v>
          </cell>
          <cell r="E32" t="str">
            <v/>
          </cell>
          <cell r="F32" t="str">
            <v/>
          </cell>
          <cell r="G32" t="str">
            <v/>
          </cell>
          <cell r="H32" t="str">
            <v/>
          </cell>
          <cell r="I32" t="str">
            <v/>
          </cell>
          <cell r="J32">
            <v>0</v>
          </cell>
        </row>
        <row r="33">
          <cell r="A33">
            <v>27</v>
          </cell>
          <cell r="B33" t="str">
            <v>ZZZ</v>
          </cell>
          <cell r="C33">
            <v>0</v>
          </cell>
          <cell r="E33" t="str">
            <v/>
          </cell>
          <cell r="F33" t="str">
            <v/>
          </cell>
          <cell r="G33" t="str">
            <v/>
          </cell>
          <cell r="H33" t="str">
            <v/>
          </cell>
          <cell r="I33" t="str">
            <v/>
          </cell>
          <cell r="J33">
            <v>0</v>
          </cell>
        </row>
        <row r="34">
          <cell r="A34">
            <v>28</v>
          </cell>
          <cell r="B34" t="str">
            <v>ZZZ</v>
          </cell>
          <cell r="C34">
            <v>0</v>
          </cell>
          <cell r="E34" t="str">
            <v/>
          </cell>
          <cell r="F34" t="str">
            <v/>
          </cell>
          <cell r="G34" t="str">
            <v/>
          </cell>
          <cell r="H34" t="str">
            <v/>
          </cell>
          <cell r="I34" t="str">
            <v/>
          </cell>
          <cell r="J34">
            <v>0</v>
          </cell>
        </row>
        <row r="35">
          <cell r="A35">
            <v>29</v>
          </cell>
          <cell r="B35" t="str">
            <v>ZZZ</v>
          </cell>
          <cell r="C35">
            <v>0</v>
          </cell>
          <cell r="E35" t="str">
            <v/>
          </cell>
          <cell r="F35" t="str">
            <v/>
          </cell>
          <cell r="G35" t="str">
            <v/>
          </cell>
          <cell r="H35" t="str">
            <v/>
          </cell>
          <cell r="I35" t="str">
            <v/>
          </cell>
          <cell r="J35">
            <v>0</v>
          </cell>
        </row>
        <row r="36">
          <cell r="A36">
            <v>30</v>
          </cell>
          <cell r="B36" t="str">
            <v>ZZZ</v>
          </cell>
          <cell r="C36">
            <v>0</v>
          </cell>
          <cell r="E36" t="str">
            <v/>
          </cell>
          <cell r="F36" t="str">
            <v/>
          </cell>
          <cell r="G36" t="str">
            <v/>
          </cell>
          <cell r="H36" t="str">
            <v/>
          </cell>
          <cell r="I36" t="str">
            <v/>
          </cell>
          <cell r="J36">
            <v>0</v>
          </cell>
        </row>
        <row r="37">
          <cell r="A37">
            <v>31</v>
          </cell>
          <cell r="B37" t="str">
            <v>ZZZ</v>
          </cell>
          <cell r="C37">
            <v>0</v>
          </cell>
          <cell r="E37" t="str">
            <v/>
          </cell>
          <cell r="F37" t="str">
            <v/>
          </cell>
          <cell r="G37" t="str">
            <v/>
          </cell>
          <cell r="H37" t="str">
            <v/>
          </cell>
          <cell r="I37" t="str">
            <v/>
          </cell>
          <cell r="J37">
            <v>0</v>
          </cell>
        </row>
        <row r="38">
          <cell r="A38">
            <v>32</v>
          </cell>
          <cell r="B38" t="str">
            <v>ZZZ</v>
          </cell>
          <cell r="C38">
            <v>0</v>
          </cell>
          <cell r="E38" t="str">
            <v/>
          </cell>
          <cell r="F38" t="str">
            <v/>
          </cell>
          <cell r="G38" t="str">
            <v/>
          </cell>
          <cell r="H38" t="str">
            <v/>
          </cell>
          <cell r="I38" t="str">
            <v/>
          </cell>
          <cell r="J38">
            <v>0</v>
          </cell>
        </row>
        <row r="39">
          <cell r="A39">
            <v>33</v>
          </cell>
          <cell r="B39" t="str">
            <v>ZZZ</v>
          </cell>
          <cell r="C39">
            <v>0</v>
          </cell>
          <cell r="E39" t="str">
            <v/>
          </cell>
          <cell r="F39" t="str">
            <v/>
          </cell>
          <cell r="G39" t="str">
            <v/>
          </cell>
          <cell r="H39" t="str">
            <v/>
          </cell>
          <cell r="I39" t="str">
            <v/>
          </cell>
          <cell r="J39">
            <v>0</v>
          </cell>
        </row>
        <row r="40">
          <cell r="A40">
            <v>34</v>
          </cell>
          <cell r="B40" t="str">
            <v>ZZZ</v>
          </cell>
          <cell r="C40">
            <v>0</v>
          </cell>
          <cell r="E40" t="str">
            <v/>
          </cell>
          <cell r="F40" t="str">
            <v/>
          </cell>
          <cell r="G40" t="str">
            <v/>
          </cell>
          <cell r="H40" t="str">
            <v/>
          </cell>
          <cell r="I40" t="str">
            <v/>
          </cell>
          <cell r="J40">
            <v>0</v>
          </cell>
        </row>
        <row r="41">
          <cell r="A41">
            <v>35</v>
          </cell>
          <cell r="B41" t="str">
            <v>ZZZ</v>
          </cell>
          <cell r="C41">
            <v>0</v>
          </cell>
          <cell r="E41" t="str">
            <v/>
          </cell>
          <cell r="F41" t="str">
            <v/>
          </cell>
          <cell r="G41" t="str">
            <v/>
          </cell>
          <cell r="H41" t="str">
            <v/>
          </cell>
          <cell r="I41" t="str">
            <v/>
          </cell>
          <cell r="J41">
            <v>0</v>
          </cell>
        </row>
        <row r="42">
          <cell r="A42">
            <v>36</v>
          </cell>
          <cell r="B42" t="str">
            <v>ZZZ</v>
          </cell>
          <cell r="C42">
            <v>0</v>
          </cell>
          <cell r="E42" t="str">
            <v/>
          </cell>
          <cell r="F42" t="str">
            <v/>
          </cell>
          <cell r="G42" t="str">
            <v/>
          </cell>
          <cell r="H42" t="str">
            <v/>
          </cell>
          <cell r="I42" t="str">
            <v/>
          </cell>
          <cell r="J42">
            <v>0</v>
          </cell>
        </row>
        <row r="43">
          <cell r="A43">
            <v>37</v>
          </cell>
          <cell r="B43" t="str">
            <v>ZZZ</v>
          </cell>
          <cell r="C43">
            <v>0</v>
          </cell>
          <cell r="E43" t="str">
            <v/>
          </cell>
          <cell r="F43" t="str">
            <v/>
          </cell>
          <cell r="G43" t="str">
            <v/>
          </cell>
          <cell r="H43" t="str">
            <v/>
          </cell>
          <cell r="I43" t="str">
            <v/>
          </cell>
          <cell r="J43">
            <v>0</v>
          </cell>
        </row>
        <row r="44">
          <cell r="A44">
            <v>38</v>
          </cell>
          <cell r="B44" t="str">
            <v>ZZZ</v>
          </cell>
          <cell r="C44">
            <v>0</v>
          </cell>
          <cell r="E44" t="str">
            <v/>
          </cell>
          <cell r="F44" t="str">
            <v/>
          </cell>
          <cell r="G44" t="str">
            <v/>
          </cell>
          <cell r="H44" t="str">
            <v/>
          </cell>
          <cell r="I44" t="str">
            <v/>
          </cell>
          <cell r="J44">
            <v>0</v>
          </cell>
        </row>
        <row r="45">
          <cell r="A45">
            <v>39</v>
          </cell>
          <cell r="B45" t="str">
            <v>ZZZ</v>
          </cell>
          <cell r="C45">
            <v>0</v>
          </cell>
          <cell r="E45" t="str">
            <v/>
          </cell>
          <cell r="F45" t="str">
            <v/>
          </cell>
          <cell r="G45" t="str">
            <v/>
          </cell>
          <cell r="H45" t="str">
            <v/>
          </cell>
          <cell r="I45" t="str">
            <v/>
          </cell>
          <cell r="J45">
            <v>0</v>
          </cell>
        </row>
        <row r="46">
          <cell r="A46">
            <v>40</v>
          </cell>
          <cell r="B46" t="str">
            <v>ZZZ</v>
          </cell>
          <cell r="C46">
            <v>0</v>
          </cell>
          <cell r="E46" t="str">
            <v/>
          </cell>
          <cell r="F46" t="str">
            <v/>
          </cell>
          <cell r="G46" t="str">
            <v/>
          </cell>
          <cell r="H46" t="str">
            <v/>
          </cell>
          <cell r="I46" t="str">
            <v/>
          </cell>
          <cell r="J46">
            <v>0</v>
          </cell>
        </row>
        <row r="47">
          <cell r="A47">
            <v>41</v>
          </cell>
          <cell r="B47" t="str">
            <v>ZZZ</v>
          </cell>
          <cell r="C47">
            <v>0</v>
          </cell>
          <cell r="E47" t="str">
            <v/>
          </cell>
          <cell r="F47" t="str">
            <v/>
          </cell>
          <cell r="G47" t="str">
            <v/>
          </cell>
          <cell r="H47" t="str">
            <v/>
          </cell>
          <cell r="I47" t="str">
            <v/>
          </cell>
          <cell r="J47">
            <v>0</v>
          </cell>
        </row>
        <row r="48">
          <cell r="A48">
            <v>42</v>
          </cell>
          <cell r="B48" t="str">
            <v>ZZZ</v>
          </cell>
          <cell r="C48">
            <v>0</v>
          </cell>
          <cell r="E48" t="str">
            <v/>
          </cell>
          <cell r="F48" t="str">
            <v/>
          </cell>
          <cell r="G48" t="str">
            <v/>
          </cell>
          <cell r="H48" t="str">
            <v/>
          </cell>
          <cell r="I48" t="str">
            <v/>
          </cell>
          <cell r="J48">
            <v>0</v>
          </cell>
        </row>
        <row r="49">
          <cell r="A49">
            <v>43</v>
          </cell>
          <cell r="B49" t="str">
            <v>ZZZ</v>
          </cell>
          <cell r="C49">
            <v>0</v>
          </cell>
          <cell r="E49" t="str">
            <v/>
          </cell>
          <cell r="F49" t="str">
            <v/>
          </cell>
          <cell r="G49" t="str">
            <v/>
          </cell>
          <cell r="H49" t="str">
            <v/>
          </cell>
          <cell r="I49" t="str">
            <v/>
          </cell>
          <cell r="J49">
            <v>0</v>
          </cell>
        </row>
        <row r="50">
          <cell r="A50">
            <v>44</v>
          </cell>
          <cell r="B50" t="str">
            <v>ZZZ</v>
          </cell>
          <cell r="C50">
            <v>0</v>
          </cell>
          <cell r="E50" t="str">
            <v/>
          </cell>
          <cell r="F50" t="str">
            <v/>
          </cell>
          <cell r="G50" t="str">
            <v/>
          </cell>
          <cell r="H50" t="str">
            <v/>
          </cell>
          <cell r="I50" t="str">
            <v/>
          </cell>
          <cell r="J50">
            <v>0</v>
          </cell>
        </row>
        <row r="51">
          <cell r="A51">
            <v>45</v>
          </cell>
          <cell r="B51" t="str">
            <v>ZZZ</v>
          </cell>
          <cell r="C51">
            <v>0</v>
          </cell>
          <cell r="E51" t="str">
            <v/>
          </cell>
          <cell r="F51" t="str">
            <v/>
          </cell>
          <cell r="G51" t="str">
            <v/>
          </cell>
          <cell r="H51" t="str">
            <v/>
          </cell>
          <cell r="I51" t="str">
            <v/>
          </cell>
          <cell r="J51">
            <v>0</v>
          </cell>
        </row>
        <row r="52">
          <cell r="A52">
            <v>46</v>
          </cell>
          <cell r="B52" t="str">
            <v>ZZZ</v>
          </cell>
          <cell r="C52">
            <v>0</v>
          </cell>
          <cell r="E52" t="str">
            <v/>
          </cell>
          <cell r="F52" t="str">
            <v/>
          </cell>
          <cell r="G52" t="str">
            <v/>
          </cell>
          <cell r="H52" t="str">
            <v/>
          </cell>
          <cell r="I52" t="str">
            <v/>
          </cell>
          <cell r="J52">
            <v>0</v>
          </cell>
        </row>
        <row r="53">
          <cell r="A53">
            <v>47</v>
          </cell>
          <cell r="B53" t="str">
            <v>ZZZ</v>
          </cell>
          <cell r="C53">
            <v>0</v>
          </cell>
          <cell r="E53" t="str">
            <v/>
          </cell>
          <cell r="F53" t="str">
            <v/>
          </cell>
          <cell r="G53" t="str">
            <v/>
          </cell>
          <cell r="H53" t="str">
            <v/>
          </cell>
          <cell r="I53" t="str">
            <v/>
          </cell>
          <cell r="J53">
            <v>0</v>
          </cell>
        </row>
        <row r="54">
          <cell r="A54">
            <v>48</v>
          </cell>
          <cell r="B54" t="str">
            <v>ZZZ</v>
          </cell>
          <cell r="C54">
            <v>0</v>
          </cell>
          <cell r="E54" t="str">
            <v/>
          </cell>
          <cell r="F54" t="str">
            <v/>
          </cell>
          <cell r="G54" t="str">
            <v/>
          </cell>
          <cell r="H54" t="str">
            <v/>
          </cell>
          <cell r="I54" t="str">
            <v/>
          </cell>
          <cell r="J54">
            <v>0</v>
          </cell>
        </row>
        <row r="55">
          <cell r="A55">
            <v>49</v>
          </cell>
          <cell r="B55" t="str">
            <v>ZZZ</v>
          </cell>
          <cell r="C55">
            <v>0</v>
          </cell>
          <cell r="E55" t="str">
            <v/>
          </cell>
          <cell r="F55" t="str">
            <v/>
          </cell>
          <cell r="G55" t="str">
            <v/>
          </cell>
          <cell r="H55" t="str">
            <v/>
          </cell>
          <cell r="I55" t="str">
            <v/>
          </cell>
          <cell r="J55">
            <v>0</v>
          </cell>
        </row>
        <row r="56">
          <cell r="A56">
            <v>50</v>
          </cell>
          <cell r="B56" t="str">
            <v>ZZZ</v>
          </cell>
          <cell r="C56">
            <v>0</v>
          </cell>
          <cell r="E56" t="str">
            <v/>
          </cell>
          <cell r="F56" t="str">
            <v/>
          </cell>
          <cell r="G56" t="str">
            <v/>
          </cell>
          <cell r="H56" t="str">
            <v/>
          </cell>
          <cell r="I56" t="str">
            <v/>
          </cell>
          <cell r="J56">
            <v>0</v>
          </cell>
        </row>
        <row r="57">
          <cell r="A57">
            <v>51</v>
          </cell>
          <cell r="B57" t="str">
            <v>ZZZ</v>
          </cell>
          <cell r="C57">
            <v>0</v>
          </cell>
          <cell r="E57" t="str">
            <v/>
          </cell>
          <cell r="F57" t="str">
            <v/>
          </cell>
          <cell r="G57" t="str">
            <v/>
          </cell>
          <cell r="H57" t="str">
            <v/>
          </cell>
          <cell r="I57" t="str">
            <v/>
          </cell>
          <cell r="J57">
            <v>0</v>
          </cell>
        </row>
        <row r="58">
          <cell r="A58">
            <v>52</v>
          </cell>
          <cell r="B58" t="str">
            <v>ZZZ</v>
          </cell>
          <cell r="C58">
            <v>0</v>
          </cell>
          <cell r="E58" t="str">
            <v/>
          </cell>
          <cell r="F58" t="str">
            <v/>
          </cell>
          <cell r="G58" t="str">
            <v/>
          </cell>
          <cell r="H58" t="str">
            <v/>
          </cell>
          <cell r="I58" t="str">
            <v/>
          </cell>
          <cell r="J58">
            <v>0</v>
          </cell>
        </row>
        <row r="59">
          <cell r="A59">
            <v>53</v>
          </cell>
          <cell r="B59" t="str">
            <v>ZZZ</v>
          </cell>
          <cell r="C59">
            <v>0</v>
          </cell>
          <cell r="E59" t="str">
            <v/>
          </cell>
          <cell r="F59" t="str">
            <v/>
          </cell>
          <cell r="G59" t="str">
            <v/>
          </cell>
          <cell r="H59" t="str">
            <v/>
          </cell>
          <cell r="I59" t="str">
            <v/>
          </cell>
          <cell r="J59">
            <v>0</v>
          </cell>
        </row>
        <row r="60">
          <cell r="A60">
            <v>54</v>
          </cell>
          <cell r="B60" t="str">
            <v>ZZZ</v>
          </cell>
          <cell r="C60">
            <v>0</v>
          </cell>
          <cell r="E60" t="str">
            <v/>
          </cell>
          <cell r="F60" t="str">
            <v/>
          </cell>
          <cell r="G60" t="str">
            <v/>
          </cell>
          <cell r="H60" t="str">
            <v/>
          </cell>
          <cell r="I60" t="str">
            <v/>
          </cell>
          <cell r="J60">
            <v>0</v>
          </cell>
        </row>
        <row r="61">
          <cell r="A61">
            <v>55</v>
          </cell>
          <cell r="B61" t="str">
            <v>ZZZ</v>
          </cell>
          <cell r="C61">
            <v>0</v>
          </cell>
          <cell r="E61" t="str">
            <v/>
          </cell>
          <cell r="F61" t="str">
            <v/>
          </cell>
          <cell r="G61" t="str">
            <v/>
          </cell>
          <cell r="H61" t="str">
            <v/>
          </cell>
          <cell r="I61" t="str">
            <v/>
          </cell>
          <cell r="J61">
            <v>0</v>
          </cell>
        </row>
        <row r="62">
          <cell r="A62">
            <v>56</v>
          </cell>
          <cell r="B62" t="str">
            <v>ZZZ</v>
          </cell>
          <cell r="C62">
            <v>0</v>
          </cell>
          <cell r="E62" t="str">
            <v/>
          </cell>
          <cell r="F62" t="str">
            <v/>
          </cell>
          <cell r="G62" t="str">
            <v/>
          </cell>
          <cell r="H62" t="str">
            <v/>
          </cell>
          <cell r="I62" t="str">
            <v/>
          </cell>
          <cell r="J62">
            <v>0</v>
          </cell>
        </row>
        <row r="63">
          <cell r="A63">
            <v>57</v>
          </cell>
          <cell r="B63" t="str">
            <v>ZZZ</v>
          </cell>
          <cell r="C63">
            <v>0</v>
          </cell>
          <cell r="E63" t="str">
            <v/>
          </cell>
          <cell r="F63" t="str">
            <v/>
          </cell>
          <cell r="G63" t="str">
            <v/>
          </cell>
          <cell r="H63" t="str">
            <v/>
          </cell>
          <cell r="I63" t="str">
            <v/>
          </cell>
          <cell r="J63">
            <v>0</v>
          </cell>
        </row>
        <row r="64">
          <cell r="A64">
            <v>58</v>
          </cell>
          <cell r="B64" t="str">
            <v>ZZZ</v>
          </cell>
          <cell r="C64">
            <v>0</v>
          </cell>
          <cell r="E64" t="str">
            <v/>
          </cell>
          <cell r="F64" t="str">
            <v/>
          </cell>
          <cell r="G64" t="str">
            <v/>
          </cell>
          <cell r="H64" t="str">
            <v/>
          </cell>
          <cell r="I64" t="str">
            <v/>
          </cell>
          <cell r="J64">
            <v>0</v>
          </cell>
        </row>
        <row r="65">
          <cell r="A65">
            <v>59</v>
          </cell>
          <cell r="B65" t="str">
            <v>ZZZ</v>
          </cell>
          <cell r="C65">
            <v>0</v>
          </cell>
          <cell r="E65" t="str">
            <v/>
          </cell>
          <cell r="F65" t="str">
            <v/>
          </cell>
          <cell r="G65" t="str">
            <v/>
          </cell>
          <cell r="H65" t="str">
            <v/>
          </cell>
          <cell r="I65" t="str">
            <v/>
          </cell>
          <cell r="J65">
            <v>0</v>
          </cell>
        </row>
        <row r="66">
          <cell r="A66">
            <v>60</v>
          </cell>
          <cell r="B66" t="str">
            <v>ZZZ</v>
          </cell>
          <cell r="C66">
            <v>0</v>
          </cell>
          <cell r="E66" t="str">
            <v/>
          </cell>
          <cell r="F66" t="str">
            <v/>
          </cell>
          <cell r="G66" t="str">
            <v/>
          </cell>
          <cell r="H66" t="str">
            <v/>
          </cell>
          <cell r="I66" t="str">
            <v/>
          </cell>
          <cell r="J66">
            <v>0</v>
          </cell>
        </row>
        <row r="67">
          <cell r="A67">
            <v>61</v>
          </cell>
          <cell r="B67" t="str">
            <v>ZZZ</v>
          </cell>
          <cell r="C67">
            <v>0</v>
          </cell>
          <cell r="E67" t="str">
            <v/>
          </cell>
          <cell r="F67" t="str">
            <v/>
          </cell>
          <cell r="G67" t="str">
            <v/>
          </cell>
          <cell r="H67" t="str">
            <v/>
          </cell>
          <cell r="I67" t="str">
            <v/>
          </cell>
          <cell r="J67">
            <v>0</v>
          </cell>
        </row>
        <row r="68">
          <cell r="A68">
            <v>62</v>
          </cell>
          <cell r="B68" t="str">
            <v>ZZZ</v>
          </cell>
          <cell r="C68">
            <v>0</v>
          </cell>
          <cell r="E68" t="str">
            <v/>
          </cell>
          <cell r="F68" t="str">
            <v/>
          </cell>
          <cell r="G68" t="str">
            <v/>
          </cell>
          <cell r="H68" t="str">
            <v/>
          </cell>
          <cell r="I68" t="str">
            <v/>
          </cell>
          <cell r="J68">
            <v>0</v>
          </cell>
        </row>
        <row r="69">
          <cell r="A69">
            <v>63</v>
          </cell>
          <cell r="B69" t="str">
            <v>ZZZ</v>
          </cell>
          <cell r="C69">
            <v>0</v>
          </cell>
          <cell r="E69" t="str">
            <v/>
          </cell>
          <cell r="F69" t="str">
            <v/>
          </cell>
          <cell r="G69" t="str">
            <v/>
          </cell>
          <cell r="H69" t="str">
            <v/>
          </cell>
          <cell r="I69" t="str">
            <v/>
          </cell>
          <cell r="J69">
            <v>0</v>
          </cell>
        </row>
        <row r="70">
          <cell r="A70">
            <v>64</v>
          </cell>
          <cell r="B70" t="str">
            <v>ZZZ</v>
          </cell>
          <cell r="C70">
            <v>0</v>
          </cell>
          <cell r="E70" t="str">
            <v/>
          </cell>
          <cell r="F70" t="str">
            <v/>
          </cell>
          <cell r="G70" t="str">
            <v/>
          </cell>
          <cell r="H70" t="str">
            <v/>
          </cell>
          <cell r="I70" t="str">
            <v/>
          </cell>
          <cell r="J70">
            <v>0</v>
          </cell>
        </row>
        <row r="71">
          <cell r="A71">
            <v>65</v>
          </cell>
          <cell r="B71" t="str">
            <v>Bye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Insertar"/>
      <sheetName val="Final32"/>
    </sheetNames>
    <sheetDataSet>
      <sheetData sheetId="3">
        <row r="5">
          <cell r="A5" t="str">
            <v>XXI MEMORIAL HERMANO TARSICIO</v>
          </cell>
        </row>
        <row r="7">
          <cell r="A7">
            <v>41218</v>
          </cell>
          <cell r="B7" t="str">
            <v>FTIB</v>
          </cell>
          <cell r="C7" t="str">
            <v>PALMA</v>
          </cell>
          <cell r="D7" t="str">
            <v>C.T. LA SALLE</v>
          </cell>
          <cell r="E7">
            <v>3208825</v>
          </cell>
        </row>
        <row r="9">
          <cell r="A9" t="str">
            <v>NO</v>
          </cell>
          <cell r="B9" t="str">
            <v>INFANTIL 2ª</v>
          </cell>
          <cell r="C9" t="str">
            <v>MASCULINO</v>
          </cell>
          <cell r="D9" t="str">
            <v>PEP JORDI</v>
          </cell>
          <cell r="E9" t="str">
            <v>MATAS RAMIS</v>
          </cell>
        </row>
      </sheetData>
      <sheetData sheetId="5">
        <row r="3">
          <cell r="G3">
            <v>4</v>
          </cell>
        </row>
        <row r="7">
          <cell r="A7">
            <v>1</v>
          </cell>
          <cell r="B7" t="str">
            <v>VIDAL CRESPI</v>
          </cell>
          <cell r="C7" t="str">
            <v>LLUIS</v>
          </cell>
          <cell r="D7">
            <v>5905560</v>
          </cell>
          <cell r="E7">
            <v>2477</v>
          </cell>
          <cell r="F7" t="str">
            <v>M</v>
          </cell>
          <cell r="G7">
            <v>36090</v>
          </cell>
          <cell r="H7">
            <v>0</v>
          </cell>
          <cell r="I7">
            <v>7112</v>
          </cell>
          <cell r="J7">
            <v>32</v>
          </cell>
        </row>
        <row r="8">
          <cell r="A8">
            <v>2</v>
          </cell>
          <cell r="B8" t="str">
            <v>OLIVER SOCIAS</v>
          </cell>
          <cell r="C8" t="str">
            <v>DAMIAN</v>
          </cell>
          <cell r="D8">
            <v>5893038</v>
          </cell>
          <cell r="E8">
            <v>1739</v>
          </cell>
          <cell r="F8" t="str">
            <v>M</v>
          </cell>
          <cell r="G8">
            <v>35873</v>
          </cell>
          <cell r="H8">
            <v>0</v>
          </cell>
          <cell r="I8">
            <v>8003</v>
          </cell>
          <cell r="J8">
            <v>26</v>
          </cell>
        </row>
        <row r="9">
          <cell r="A9">
            <v>3</v>
          </cell>
          <cell r="B9" t="str">
            <v>RIBERA MARTIN</v>
          </cell>
          <cell r="C9" t="str">
            <v>POL</v>
          </cell>
          <cell r="D9">
            <v>5885324</v>
          </cell>
          <cell r="E9">
            <v>1755</v>
          </cell>
          <cell r="F9" t="str">
            <v>M</v>
          </cell>
          <cell r="G9">
            <v>36385</v>
          </cell>
          <cell r="H9">
            <v>0</v>
          </cell>
          <cell r="I9">
            <v>8517</v>
          </cell>
          <cell r="J9">
            <v>23</v>
          </cell>
        </row>
        <row r="10">
          <cell r="A10">
            <v>4</v>
          </cell>
          <cell r="B10" t="str">
            <v>GARCIA FERNANDEZ</v>
          </cell>
          <cell r="C10" t="str">
            <v>NICOLAS</v>
          </cell>
          <cell r="D10">
            <v>5885407</v>
          </cell>
          <cell r="E10">
            <v>1697</v>
          </cell>
          <cell r="F10" t="str">
            <v>M</v>
          </cell>
          <cell r="G10">
            <v>36038</v>
          </cell>
          <cell r="H10">
            <v>0</v>
          </cell>
          <cell r="I10">
            <v>8703</v>
          </cell>
          <cell r="J10">
            <v>22</v>
          </cell>
        </row>
        <row r="11">
          <cell r="A11">
            <v>5</v>
          </cell>
          <cell r="B11" t="str">
            <v>JAUME DANUS</v>
          </cell>
          <cell r="C11" t="str">
            <v>GUILLEM</v>
          </cell>
          <cell r="D11">
            <v>5902970</v>
          </cell>
          <cell r="E11">
            <v>2838</v>
          </cell>
          <cell r="F11" t="str">
            <v>M</v>
          </cell>
          <cell r="G11">
            <v>36405</v>
          </cell>
          <cell r="H11">
            <v>0</v>
          </cell>
          <cell r="I11">
            <v>9861</v>
          </cell>
          <cell r="J11">
            <v>17</v>
          </cell>
        </row>
        <row r="12">
          <cell r="A12">
            <v>6</v>
          </cell>
          <cell r="B12" t="str">
            <v>PILCO FUERTES</v>
          </cell>
          <cell r="C12" t="str">
            <v>ALVARO</v>
          </cell>
          <cell r="D12">
            <v>5876828</v>
          </cell>
          <cell r="E12">
            <v>1749</v>
          </cell>
          <cell r="F12" t="str">
            <v>M</v>
          </cell>
          <cell r="G12">
            <v>36146</v>
          </cell>
          <cell r="H12">
            <v>0</v>
          </cell>
          <cell r="I12">
            <v>10469</v>
          </cell>
          <cell r="J12">
            <v>15</v>
          </cell>
        </row>
        <row r="13">
          <cell r="A13">
            <v>7</v>
          </cell>
          <cell r="B13" t="str">
            <v>MIRALLES FERRER</v>
          </cell>
          <cell r="C13" t="str">
            <v>ARNAU</v>
          </cell>
          <cell r="D13">
            <v>5903449</v>
          </cell>
          <cell r="E13">
            <v>3001</v>
          </cell>
          <cell r="F13" t="str">
            <v>M</v>
          </cell>
          <cell r="G13">
            <v>36184</v>
          </cell>
          <cell r="H13">
            <v>0</v>
          </cell>
          <cell r="I13">
            <v>11873</v>
          </cell>
          <cell r="J13">
            <v>11</v>
          </cell>
        </row>
        <row r="14">
          <cell r="A14">
            <v>8</v>
          </cell>
          <cell r="B14" t="str">
            <v>SUAU I GENOVART</v>
          </cell>
          <cell r="C14" t="str">
            <v>MARC</v>
          </cell>
          <cell r="D14">
            <v>5895018</v>
          </cell>
          <cell r="E14">
            <v>1274</v>
          </cell>
          <cell r="F14" t="str">
            <v>M</v>
          </cell>
          <cell r="G14">
            <v>35900</v>
          </cell>
          <cell r="H14">
            <v>0</v>
          </cell>
          <cell r="I14">
            <v>11873</v>
          </cell>
          <cell r="J14">
            <v>11</v>
          </cell>
        </row>
        <row r="15">
          <cell r="A15">
            <v>9</v>
          </cell>
          <cell r="B15" t="str">
            <v>ZAPATA GONZALEZ</v>
          </cell>
          <cell r="C15" t="str">
            <v>DAVID</v>
          </cell>
          <cell r="D15">
            <v>5886132</v>
          </cell>
          <cell r="E15">
            <v>2275</v>
          </cell>
          <cell r="F15" t="str">
            <v>M</v>
          </cell>
          <cell r="G15">
            <v>36367</v>
          </cell>
          <cell r="H15">
            <v>0</v>
          </cell>
          <cell r="I15">
            <v>12912</v>
          </cell>
          <cell r="J15">
            <v>9</v>
          </cell>
        </row>
        <row r="16">
          <cell r="A16">
            <v>10</v>
          </cell>
          <cell r="B16" t="str">
            <v>ESCALAS FRAU</v>
          </cell>
          <cell r="C16" t="str">
            <v>JUAN ENRIQ</v>
          </cell>
          <cell r="D16">
            <v>5887437</v>
          </cell>
          <cell r="E16">
            <v>2871</v>
          </cell>
          <cell r="F16" t="str">
            <v>M</v>
          </cell>
          <cell r="G16">
            <v>36481</v>
          </cell>
          <cell r="H16">
            <v>0</v>
          </cell>
          <cell r="I16">
            <v>13337</v>
          </cell>
          <cell r="J16">
            <v>8</v>
          </cell>
        </row>
        <row r="17">
          <cell r="A17">
            <v>11</v>
          </cell>
          <cell r="B17" t="str">
            <v>DOLZ CORREA</v>
          </cell>
          <cell r="C17" t="str">
            <v>FERNANDO</v>
          </cell>
          <cell r="D17">
            <v>5895589</v>
          </cell>
          <cell r="E17">
            <v>5279</v>
          </cell>
          <cell r="F17" t="str">
            <v>M</v>
          </cell>
          <cell r="G17">
            <v>35803</v>
          </cell>
          <cell r="H17">
            <v>0</v>
          </cell>
          <cell r="I17">
            <v>14718</v>
          </cell>
          <cell r="J17">
            <v>6</v>
          </cell>
          <cell r="K17" t="str">
            <v>WC</v>
          </cell>
        </row>
        <row r="18">
          <cell r="A18">
            <v>12</v>
          </cell>
          <cell r="B18" t="str">
            <v>MURILLO FUENTES</v>
          </cell>
          <cell r="C18" t="str">
            <v>VICTOR</v>
          </cell>
          <cell r="D18">
            <v>5914298</v>
          </cell>
          <cell r="E18">
            <v>1116</v>
          </cell>
          <cell r="F18" t="str">
            <v>M</v>
          </cell>
          <cell r="G18">
            <v>35918</v>
          </cell>
          <cell r="H18">
            <v>0</v>
          </cell>
          <cell r="I18">
            <v>15455</v>
          </cell>
          <cell r="J18">
            <v>5</v>
          </cell>
        </row>
        <row r="19">
          <cell r="A19">
            <v>13</v>
          </cell>
          <cell r="B19" t="str">
            <v>SANZ ALASA</v>
          </cell>
          <cell r="C19" t="str">
            <v>MARIANO</v>
          </cell>
          <cell r="D19">
            <v>5889095</v>
          </cell>
          <cell r="E19">
            <v>62880</v>
          </cell>
          <cell r="F19" t="str">
            <v>M</v>
          </cell>
          <cell r="G19">
            <v>35970</v>
          </cell>
          <cell r="H19">
            <v>0</v>
          </cell>
          <cell r="I19">
            <v>15455</v>
          </cell>
          <cell r="J19">
            <v>5</v>
          </cell>
        </row>
        <row r="20">
          <cell r="A20">
            <v>14</v>
          </cell>
          <cell r="B20" t="str">
            <v>FAGEDA REINA</v>
          </cell>
          <cell r="C20" t="str">
            <v>MARTI</v>
          </cell>
          <cell r="D20">
            <v>5913159</v>
          </cell>
          <cell r="E20">
            <v>2142</v>
          </cell>
          <cell r="F20" t="str">
            <v>M</v>
          </cell>
          <cell r="G20">
            <v>35945</v>
          </cell>
          <cell r="H20">
            <v>0</v>
          </cell>
          <cell r="I20">
            <v>18698</v>
          </cell>
          <cell r="J20">
            <v>2</v>
          </cell>
        </row>
        <row r="21">
          <cell r="A21">
            <v>15</v>
          </cell>
          <cell r="B21" t="str">
            <v>MEQUES</v>
          </cell>
          <cell r="C21" t="str">
            <v>NICOLAS NA</v>
          </cell>
          <cell r="D21">
            <v>5894474</v>
          </cell>
          <cell r="E21">
            <v>1724</v>
          </cell>
          <cell r="F21" t="str">
            <v>M</v>
          </cell>
          <cell r="G21">
            <v>35823</v>
          </cell>
          <cell r="H21">
            <v>0</v>
          </cell>
          <cell r="I21">
            <v>18698</v>
          </cell>
          <cell r="J21">
            <v>2</v>
          </cell>
        </row>
        <row r="22">
          <cell r="A22">
            <v>16</v>
          </cell>
          <cell r="B22" t="str">
            <v>GALIANA PERELLO</v>
          </cell>
          <cell r="C22" t="str">
            <v>VICTOR</v>
          </cell>
          <cell r="D22">
            <v>5906807</v>
          </cell>
          <cell r="E22">
            <v>5284</v>
          </cell>
          <cell r="F22" t="str">
            <v>M</v>
          </cell>
          <cell r="G22">
            <v>36124</v>
          </cell>
          <cell r="H22">
            <v>0</v>
          </cell>
          <cell r="I22" t="str">
            <v>s/c</v>
          </cell>
          <cell r="J22">
            <v>0</v>
          </cell>
          <cell r="K22" t="str">
            <v>WC</v>
          </cell>
        </row>
        <row r="23">
          <cell r="A23">
            <v>17</v>
          </cell>
          <cell r="B23" t="str">
            <v>LOPEZ MOLL</v>
          </cell>
          <cell r="C23" t="str">
            <v>JUAN MIQUE</v>
          </cell>
          <cell r="D23">
            <v>5895125</v>
          </cell>
          <cell r="E23">
            <v>5296</v>
          </cell>
          <cell r="F23" t="str">
            <v>M</v>
          </cell>
          <cell r="G23">
            <v>36587</v>
          </cell>
          <cell r="H23">
            <v>0</v>
          </cell>
          <cell r="I23" t="str">
            <v>s/c</v>
          </cell>
          <cell r="J23">
            <v>0</v>
          </cell>
        </row>
        <row r="24">
          <cell r="A24">
            <v>18</v>
          </cell>
          <cell r="B24" t="str">
            <v>MIRO FERNANDEZ</v>
          </cell>
          <cell r="C24" t="str">
            <v>JUAN</v>
          </cell>
          <cell r="D24">
            <v>5889110</v>
          </cell>
          <cell r="E24">
            <v>62879</v>
          </cell>
          <cell r="F24" t="str">
            <v>M</v>
          </cell>
          <cell r="G24">
            <v>36145</v>
          </cell>
          <cell r="H24">
            <v>0</v>
          </cell>
          <cell r="I24" t="str">
            <v>s/c</v>
          </cell>
          <cell r="J24">
            <v>0</v>
          </cell>
        </row>
        <row r="25">
          <cell r="A25">
            <v>19</v>
          </cell>
          <cell r="B25" t="str">
            <v>PERELLO LEAL</v>
          </cell>
          <cell r="C25" t="str">
            <v>TOMEU</v>
          </cell>
          <cell r="D25">
            <v>5924776</v>
          </cell>
          <cell r="E25">
            <v>0</v>
          </cell>
          <cell r="F25" t="str">
            <v>M</v>
          </cell>
          <cell r="G25">
            <v>36147</v>
          </cell>
          <cell r="H25">
            <v>0</v>
          </cell>
          <cell r="I25" t="str">
            <v>s/c</v>
          </cell>
          <cell r="J25">
            <v>0</v>
          </cell>
        </row>
        <row r="26">
          <cell r="A26">
            <v>20</v>
          </cell>
          <cell r="B26" t="str">
            <v>ZZZ</v>
          </cell>
          <cell r="C26">
            <v>0</v>
          </cell>
          <cell r="E26" t="str">
            <v/>
          </cell>
          <cell r="F26" t="str">
            <v/>
          </cell>
          <cell r="G26" t="str">
            <v/>
          </cell>
          <cell r="H26" t="str">
            <v/>
          </cell>
          <cell r="I26" t="str">
            <v/>
          </cell>
          <cell r="J26">
            <v>0</v>
          </cell>
        </row>
        <row r="27">
          <cell r="A27">
            <v>21</v>
          </cell>
          <cell r="B27" t="str">
            <v>ZZZ</v>
          </cell>
          <cell r="C27">
            <v>0</v>
          </cell>
          <cell r="E27" t="str">
            <v/>
          </cell>
          <cell r="F27" t="str">
            <v/>
          </cell>
          <cell r="G27" t="str">
            <v/>
          </cell>
          <cell r="H27" t="str">
            <v/>
          </cell>
          <cell r="I27" t="str">
            <v/>
          </cell>
          <cell r="J27">
            <v>0</v>
          </cell>
        </row>
        <row r="28">
          <cell r="A28">
            <v>22</v>
          </cell>
          <cell r="B28" t="str">
            <v>ZZZ</v>
          </cell>
          <cell r="C28">
            <v>0</v>
          </cell>
          <cell r="E28" t="str">
            <v/>
          </cell>
          <cell r="F28" t="str">
            <v/>
          </cell>
          <cell r="G28" t="str">
            <v/>
          </cell>
          <cell r="H28" t="str">
            <v/>
          </cell>
          <cell r="I28" t="str">
            <v/>
          </cell>
          <cell r="J28">
            <v>0</v>
          </cell>
        </row>
        <row r="29">
          <cell r="A29">
            <v>23</v>
          </cell>
          <cell r="B29" t="str">
            <v>ZZZ</v>
          </cell>
          <cell r="C29">
            <v>0</v>
          </cell>
          <cell r="E29" t="str">
            <v/>
          </cell>
          <cell r="F29" t="str">
            <v/>
          </cell>
          <cell r="G29" t="str">
            <v/>
          </cell>
          <cell r="H29" t="str">
            <v/>
          </cell>
          <cell r="I29" t="str">
            <v/>
          </cell>
          <cell r="J29">
            <v>0</v>
          </cell>
        </row>
        <row r="30">
          <cell r="A30">
            <v>24</v>
          </cell>
          <cell r="B30" t="str">
            <v>ZZZ</v>
          </cell>
          <cell r="C30">
            <v>0</v>
          </cell>
          <cell r="E30" t="str">
            <v/>
          </cell>
          <cell r="F30" t="str">
            <v/>
          </cell>
          <cell r="G30" t="str">
            <v/>
          </cell>
          <cell r="H30" t="str">
            <v/>
          </cell>
          <cell r="I30" t="str">
            <v/>
          </cell>
          <cell r="J30">
            <v>0</v>
          </cell>
        </row>
        <row r="31">
          <cell r="A31">
            <v>25</v>
          </cell>
          <cell r="B31" t="str">
            <v>ZZZ</v>
          </cell>
          <cell r="C31">
            <v>0</v>
          </cell>
          <cell r="E31" t="str">
            <v/>
          </cell>
          <cell r="F31" t="str">
            <v/>
          </cell>
          <cell r="G31" t="str">
            <v/>
          </cell>
          <cell r="H31" t="str">
            <v/>
          </cell>
          <cell r="I31" t="str">
            <v/>
          </cell>
          <cell r="J31">
            <v>0</v>
          </cell>
        </row>
        <row r="32">
          <cell r="A32">
            <v>26</v>
          </cell>
          <cell r="B32" t="str">
            <v>ZZZ</v>
          </cell>
          <cell r="C32">
            <v>0</v>
          </cell>
          <cell r="E32" t="str">
            <v/>
          </cell>
          <cell r="F32" t="str">
            <v/>
          </cell>
          <cell r="G32" t="str">
            <v/>
          </cell>
          <cell r="H32" t="str">
            <v/>
          </cell>
          <cell r="I32" t="str">
            <v/>
          </cell>
          <cell r="J32">
            <v>0</v>
          </cell>
        </row>
        <row r="33">
          <cell r="A33">
            <v>27</v>
          </cell>
          <cell r="B33" t="str">
            <v>ZZZ</v>
          </cell>
          <cell r="C33">
            <v>0</v>
          </cell>
          <cell r="E33" t="str">
            <v/>
          </cell>
          <cell r="F33" t="str">
            <v/>
          </cell>
          <cell r="G33" t="str">
            <v/>
          </cell>
          <cell r="H33" t="str">
            <v/>
          </cell>
          <cell r="I33" t="str">
            <v/>
          </cell>
          <cell r="J33">
            <v>0</v>
          </cell>
        </row>
        <row r="34">
          <cell r="A34">
            <v>28</v>
          </cell>
          <cell r="B34" t="str">
            <v>ZZZ</v>
          </cell>
          <cell r="C34">
            <v>0</v>
          </cell>
          <cell r="E34" t="str">
            <v/>
          </cell>
          <cell r="F34" t="str">
            <v/>
          </cell>
          <cell r="G34" t="str">
            <v/>
          </cell>
          <cell r="H34" t="str">
            <v/>
          </cell>
          <cell r="I34" t="str">
            <v/>
          </cell>
          <cell r="J34">
            <v>0</v>
          </cell>
        </row>
        <row r="35">
          <cell r="A35">
            <v>29</v>
          </cell>
          <cell r="B35" t="str">
            <v>ZZZ</v>
          </cell>
          <cell r="C35">
            <v>0</v>
          </cell>
          <cell r="E35" t="str">
            <v/>
          </cell>
          <cell r="F35" t="str">
            <v/>
          </cell>
          <cell r="G35" t="str">
            <v/>
          </cell>
          <cell r="H35" t="str">
            <v/>
          </cell>
          <cell r="I35" t="str">
            <v/>
          </cell>
          <cell r="J35">
            <v>0</v>
          </cell>
        </row>
        <row r="36">
          <cell r="A36">
            <v>30</v>
          </cell>
          <cell r="B36" t="str">
            <v>ZZZ</v>
          </cell>
          <cell r="C36">
            <v>0</v>
          </cell>
          <cell r="E36" t="str">
            <v/>
          </cell>
          <cell r="F36" t="str">
            <v/>
          </cell>
          <cell r="G36" t="str">
            <v/>
          </cell>
          <cell r="H36" t="str">
            <v/>
          </cell>
          <cell r="I36" t="str">
            <v/>
          </cell>
          <cell r="J36">
            <v>0</v>
          </cell>
        </row>
        <row r="37">
          <cell r="A37">
            <v>31</v>
          </cell>
          <cell r="B37" t="str">
            <v>ZZZ</v>
          </cell>
          <cell r="C37">
            <v>0</v>
          </cell>
          <cell r="E37" t="str">
            <v/>
          </cell>
          <cell r="F37" t="str">
            <v/>
          </cell>
          <cell r="G37" t="str">
            <v/>
          </cell>
          <cell r="H37" t="str">
            <v/>
          </cell>
          <cell r="I37" t="str">
            <v/>
          </cell>
          <cell r="J37">
            <v>0</v>
          </cell>
        </row>
        <row r="38">
          <cell r="A38">
            <v>32</v>
          </cell>
          <cell r="B38" t="str">
            <v>ZZZ</v>
          </cell>
          <cell r="C38">
            <v>0</v>
          </cell>
          <cell r="E38" t="str">
            <v/>
          </cell>
          <cell r="F38" t="str">
            <v/>
          </cell>
          <cell r="G38" t="str">
            <v/>
          </cell>
          <cell r="H38" t="str">
            <v/>
          </cell>
          <cell r="I38" t="str">
            <v/>
          </cell>
          <cell r="J38">
            <v>0</v>
          </cell>
        </row>
        <row r="39">
          <cell r="A39">
            <v>33</v>
          </cell>
          <cell r="B39" t="str">
            <v>ZZZ</v>
          </cell>
          <cell r="C39">
            <v>0</v>
          </cell>
          <cell r="E39" t="str">
            <v/>
          </cell>
          <cell r="F39" t="str">
            <v/>
          </cell>
          <cell r="G39" t="str">
            <v/>
          </cell>
          <cell r="H39" t="str">
            <v/>
          </cell>
          <cell r="I39" t="str">
            <v/>
          </cell>
          <cell r="J39">
            <v>0</v>
          </cell>
        </row>
        <row r="40">
          <cell r="A40">
            <v>34</v>
          </cell>
          <cell r="B40" t="str">
            <v>ZZZ</v>
          </cell>
          <cell r="C40">
            <v>0</v>
          </cell>
          <cell r="E40" t="str">
            <v/>
          </cell>
          <cell r="F40" t="str">
            <v/>
          </cell>
          <cell r="G40" t="str">
            <v/>
          </cell>
          <cell r="H40" t="str">
            <v/>
          </cell>
          <cell r="I40" t="str">
            <v/>
          </cell>
          <cell r="J40">
            <v>0</v>
          </cell>
        </row>
        <row r="41">
          <cell r="A41">
            <v>35</v>
          </cell>
          <cell r="B41" t="str">
            <v>ZZZ</v>
          </cell>
          <cell r="C41">
            <v>0</v>
          </cell>
          <cell r="E41" t="str">
            <v/>
          </cell>
          <cell r="F41" t="str">
            <v/>
          </cell>
          <cell r="G41" t="str">
            <v/>
          </cell>
          <cell r="H41" t="str">
            <v/>
          </cell>
          <cell r="I41" t="str">
            <v/>
          </cell>
          <cell r="J41">
            <v>0</v>
          </cell>
        </row>
        <row r="42">
          <cell r="A42">
            <v>36</v>
          </cell>
          <cell r="B42" t="str">
            <v>ZZZ</v>
          </cell>
          <cell r="C42">
            <v>0</v>
          </cell>
          <cell r="E42" t="str">
            <v/>
          </cell>
          <cell r="F42" t="str">
            <v/>
          </cell>
          <cell r="G42" t="str">
            <v/>
          </cell>
          <cell r="H42" t="str">
            <v/>
          </cell>
          <cell r="I42" t="str">
            <v/>
          </cell>
          <cell r="J42">
            <v>0</v>
          </cell>
        </row>
        <row r="43">
          <cell r="A43">
            <v>37</v>
          </cell>
          <cell r="B43" t="str">
            <v>ZZZ</v>
          </cell>
          <cell r="C43">
            <v>0</v>
          </cell>
          <cell r="E43" t="str">
            <v/>
          </cell>
          <cell r="F43" t="str">
            <v/>
          </cell>
          <cell r="G43" t="str">
            <v/>
          </cell>
          <cell r="H43" t="str">
            <v/>
          </cell>
          <cell r="I43" t="str">
            <v/>
          </cell>
          <cell r="J43">
            <v>0</v>
          </cell>
        </row>
        <row r="44">
          <cell r="A44">
            <v>38</v>
          </cell>
          <cell r="B44" t="str">
            <v>ZZZ</v>
          </cell>
          <cell r="C44">
            <v>0</v>
          </cell>
          <cell r="E44" t="str">
            <v/>
          </cell>
          <cell r="F44" t="str">
            <v/>
          </cell>
          <cell r="G44" t="str">
            <v/>
          </cell>
          <cell r="H44" t="str">
            <v/>
          </cell>
          <cell r="I44" t="str">
            <v/>
          </cell>
          <cell r="J44">
            <v>0</v>
          </cell>
        </row>
        <row r="45">
          <cell r="A45">
            <v>39</v>
          </cell>
          <cell r="B45" t="str">
            <v>ZZZ</v>
          </cell>
          <cell r="C45">
            <v>0</v>
          </cell>
          <cell r="E45" t="str">
            <v/>
          </cell>
          <cell r="F45" t="str">
            <v/>
          </cell>
          <cell r="G45" t="str">
            <v/>
          </cell>
          <cell r="H45" t="str">
            <v/>
          </cell>
          <cell r="I45" t="str">
            <v/>
          </cell>
          <cell r="J45">
            <v>0</v>
          </cell>
        </row>
        <row r="46">
          <cell r="A46">
            <v>40</v>
          </cell>
          <cell r="B46" t="str">
            <v>ZZZ</v>
          </cell>
          <cell r="C46">
            <v>0</v>
          </cell>
          <cell r="E46" t="str">
            <v/>
          </cell>
          <cell r="F46" t="str">
            <v/>
          </cell>
          <cell r="G46" t="str">
            <v/>
          </cell>
          <cell r="H46" t="str">
            <v/>
          </cell>
          <cell r="I46" t="str">
            <v/>
          </cell>
          <cell r="J46">
            <v>0</v>
          </cell>
        </row>
        <row r="47">
          <cell r="A47">
            <v>41</v>
          </cell>
          <cell r="B47" t="str">
            <v>ZZZ</v>
          </cell>
          <cell r="C47">
            <v>0</v>
          </cell>
          <cell r="E47" t="str">
            <v/>
          </cell>
          <cell r="F47" t="str">
            <v/>
          </cell>
          <cell r="G47" t="str">
            <v/>
          </cell>
          <cell r="H47" t="str">
            <v/>
          </cell>
          <cell r="I47" t="str">
            <v/>
          </cell>
          <cell r="J47">
            <v>0</v>
          </cell>
        </row>
        <row r="48">
          <cell r="A48">
            <v>42</v>
          </cell>
          <cell r="B48" t="str">
            <v>ZZZ</v>
          </cell>
          <cell r="C48">
            <v>0</v>
          </cell>
          <cell r="E48" t="str">
            <v/>
          </cell>
          <cell r="F48" t="str">
            <v/>
          </cell>
          <cell r="G48" t="str">
            <v/>
          </cell>
          <cell r="H48" t="str">
            <v/>
          </cell>
          <cell r="I48" t="str">
            <v/>
          </cell>
          <cell r="J48">
            <v>0</v>
          </cell>
        </row>
        <row r="49">
          <cell r="A49">
            <v>43</v>
          </cell>
          <cell r="B49" t="str">
            <v>ZZZ</v>
          </cell>
          <cell r="C49">
            <v>0</v>
          </cell>
          <cell r="E49" t="str">
            <v/>
          </cell>
          <cell r="F49" t="str">
            <v/>
          </cell>
          <cell r="G49" t="str">
            <v/>
          </cell>
          <cell r="H49" t="str">
            <v/>
          </cell>
          <cell r="I49" t="str">
            <v/>
          </cell>
          <cell r="J49">
            <v>0</v>
          </cell>
        </row>
        <row r="50">
          <cell r="A50">
            <v>44</v>
          </cell>
          <cell r="B50" t="str">
            <v>ZZZ</v>
          </cell>
          <cell r="C50">
            <v>0</v>
          </cell>
          <cell r="E50" t="str">
            <v/>
          </cell>
          <cell r="F50" t="str">
            <v/>
          </cell>
          <cell r="G50" t="str">
            <v/>
          </cell>
          <cell r="H50" t="str">
            <v/>
          </cell>
          <cell r="I50" t="str">
            <v/>
          </cell>
          <cell r="J50">
            <v>0</v>
          </cell>
        </row>
        <row r="51">
          <cell r="A51">
            <v>45</v>
          </cell>
          <cell r="B51" t="str">
            <v>ZZZ</v>
          </cell>
          <cell r="C51">
            <v>0</v>
          </cell>
          <cell r="E51" t="str">
            <v/>
          </cell>
          <cell r="F51" t="str">
            <v/>
          </cell>
          <cell r="G51" t="str">
            <v/>
          </cell>
          <cell r="H51" t="str">
            <v/>
          </cell>
          <cell r="I51" t="str">
            <v/>
          </cell>
          <cell r="J51">
            <v>0</v>
          </cell>
        </row>
        <row r="52">
          <cell r="A52">
            <v>46</v>
          </cell>
          <cell r="B52" t="str">
            <v>ZZZ</v>
          </cell>
          <cell r="C52">
            <v>0</v>
          </cell>
          <cell r="E52" t="str">
            <v/>
          </cell>
          <cell r="F52" t="str">
            <v/>
          </cell>
          <cell r="G52" t="str">
            <v/>
          </cell>
          <cell r="H52" t="str">
            <v/>
          </cell>
          <cell r="I52" t="str">
            <v/>
          </cell>
          <cell r="J52">
            <v>0</v>
          </cell>
        </row>
        <row r="53">
          <cell r="A53">
            <v>47</v>
          </cell>
          <cell r="B53" t="str">
            <v>ZZZ</v>
          </cell>
          <cell r="C53">
            <v>0</v>
          </cell>
          <cell r="E53" t="str">
            <v/>
          </cell>
          <cell r="F53" t="str">
            <v/>
          </cell>
          <cell r="G53" t="str">
            <v/>
          </cell>
          <cell r="H53" t="str">
            <v/>
          </cell>
          <cell r="I53" t="str">
            <v/>
          </cell>
          <cell r="J53">
            <v>0</v>
          </cell>
        </row>
        <row r="54">
          <cell r="A54">
            <v>48</v>
          </cell>
          <cell r="B54" t="str">
            <v>ZZZ</v>
          </cell>
          <cell r="C54">
            <v>0</v>
          </cell>
          <cell r="E54" t="str">
            <v/>
          </cell>
          <cell r="F54" t="str">
            <v/>
          </cell>
          <cell r="G54" t="str">
            <v/>
          </cell>
          <cell r="H54" t="str">
            <v/>
          </cell>
          <cell r="I54" t="str">
            <v/>
          </cell>
          <cell r="J54">
            <v>0</v>
          </cell>
        </row>
        <row r="55">
          <cell r="A55">
            <v>49</v>
          </cell>
          <cell r="B55" t="str">
            <v>ZZZ</v>
          </cell>
          <cell r="C55">
            <v>0</v>
          </cell>
          <cell r="E55" t="str">
            <v/>
          </cell>
          <cell r="F55" t="str">
            <v/>
          </cell>
          <cell r="G55" t="str">
            <v/>
          </cell>
          <cell r="H55" t="str">
            <v/>
          </cell>
          <cell r="I55" t="str">
            <v/>
          </cell>
          <cell r="J55">
            <v>0</v>
          </cell>
        </row>
        <row r="56">
          <cell r="A56">
            <v>50</v>
          </cell>
          <cell r="B56" t="str">
            <v>ZZZ</v>
          </cell>
          <cell r="C56">
            <v>0</v>
          </cell>
          <cell r="E56" t="str">
            <v/>
          </cell>
          <cell r="F56" t="str">
            <v/>
          </cell>
          <cell r="G56" t="str">
            <v/>
          </cell>
          <cell r="H56" t="str">
            <v/>
          </cell>
          <cell r="I56" t="str">
            <v/>
          </cell>
          <cell r="J56">
            <v>0</v>
          </cell>
        </row>
        <row r="57">
          <cell r="A57">
            <v>51</v>
          </cell>
          <cell r="B57" t="str">
            <v>ZZZ</v>
          </cell>
          <cell r="C57">
            <v>0</v>
          </cell>
          <cell r="E57" t="str">
            <v/>
          </cell>
          <cell r="F57" t="str">
            <v/>
          </cell>
          <cell r="G57" t="str">
            <v/>
          </cell>
          <cell r="H57" t="str">
            <v/>
          </cell>
          <cell r="I57" t="str">
            <v/>
          </cell>
          <cell r="J57">
            <v>0</v>
          </cell>
        </row>
        <row r="58">
          <cell r="A58">
            <v>52</v>
          </cell>
          <cell r="B58" t="str">
            <v>ZZZ</v>
          </cell>
          <cell r="C58">
            <v>0</v>
          </cell>
          <cell r="E58" t="str">
            <v/>
          </cell>
          <cell r="F58" t="str">
            <v/>
          </cell>
          <cell r="G58" t="str">
            <v/>
          </cell>
          <cell r="H58" t="str">
            <v/>
          </cell>
          <cell r="I58" t="str">
            <v/>
          </cell>
          <cell r="J58">
            <v>0</v>
          </cell>
        </row>
        <row r="59">
          <cell r="A59">
            <v>53</v>
          </cell>
          <cell r="B59" t="str">
            <v>ZZZ</v>
          </cell>
          <cell r="C59">
            <v>0</v>
          </cell>
          <cell r="E59" t="str">
            <v/>
          </cell>
          <cell r="F59" t="str">
            <v/>
          </cell>
          <cell r="G59" t="str">
            <v/>
          </cell>
          <cell r="H59" t="str">
            <v/>
          </cell>
          <cell r="I59" t="str">
            <v/>
          </cell>
          <cell r="J59">
            <v>0</v>
          </cell>
        </row>
        <row r="60">
          <cell r="A60">
            <v>54</v>
          </cell>
          <cell r="B60" t="str">
            <v>ZZZ</v>
          </cell>
          <cell r="C60">
            <v>0</v>
          </cell>
          <cell r="E60" t="str">
            <v/>
          </cell>
          <cell r="F60" t="str">
            <v/>
          </cell>
          <cell r="G60" t="str">
            <v/>
          </cell>
          <cell r="H60" t="str">
            <v/>
          </cell>
          <cell r="I60" t="str">
            <v/>
          </cell>
          <cell r="J60">
            <v>0</v>
          </cell>
        </row>
        <row r="61">
          <cell r="A61">
            <v>55</v>
          </cell>
          <cell r="B61" t="str">
            <v>ZZZ</v>
          </cell>
          <cell r="C61">
            <v>0</v>
          </cell>
          <cell r="E61" t="str">
            <v/>
          </cell>
          <cell r="F61" t="str">
            <v/>
          </cell>
          <cell r="G61" t="str">
            <v/>
          </cell>
          <cell r="H61" t="str">
            <v/>
          </cell>
          <cell r="I61" t="str">
            <v/>
          </cell>
          <cell r="J61">
            <v>0</v>
          </cell>
        </row>
        <row r="62">
          <cell r="A62">
            <v>56</v>
          </cell>
          <cell r="B62" t="str">
            <v>ZZZ</v>
          </cell>
          <cell r="C62">
            <v>0</v>
          </cell>
          <cell r="E62" t="str">
            <v/>
          </cell>
          <cell r="F62" t="str">
            <v/>
          </cell>
          <cell r="G62" t="str">
            <v/>
          </cell>
          <cell r="H62" t="str">
            <v/>
          </cell>
          <cell r="I62" t="str">
            <v/>
          </cell>
          <cell r="J62">
            <v>0</v>
          </cell>
        </row>
        <row r="63">
          <cell r="A63">
            <v>57</v>
          </cell>
          <cell r="B63" t="str">
            <v>ZZZ</v>
          </cell>
          <cell r="C63">
            <v>0</v>
          </cell>
          <cell r="E63" t="str">
            <v/>
          </cell>
          <cell r="F63" t="str">
            <v/>
          </cell>
          <cell r="G63" t="str">
            <v/>
          </cell>
          <cell r="H63" t="str">
            <v/>
          </cell>
          <cell r="I63" t="str">
            <v/>
          </cell>
          <cell r="J63">
            <v>0</v>
          </cell>
        </row>
        <row r="64">
          <cell r="A64">
            <v>58</v>
          </cell>
          <cell r="B64" t="str">
            <v>ZZZ</v>
          </cell>
          <cell r="C64">
            <v>0</v>
          </cell>
          <cell r="E64" t="str">
            <v/>
          </cell>
          <cell r="F64" t="str">
            <v/>
          </cell>
          <cell r="G64" t="str">
            <v/>
          </cell>
          <cell r="H64" t="str">
            <v/>
          </cell>
          <cell r="I64" t="str">
            <v/>
          </cell>
          <cell r="J64">
            <v>0</v>
          </cell>
        </row>
        <row r="65">
          <cell r="A65">
            <v>59</v>
          </cell>
          <cell r="B65" t="str">
            <v>ZZZ</v>
          </cell>
          <cell r="C65">
            <v>0</v>
          </cell>
          <cell r="E65" t="str">
            <v/>
          </cell>
          <cell r="F65" t="str">
            <v/>
          </cell>
          <cell r="G65" t="str">
            <v/>
          </cell>
          <cell r="H65" t="str">
            <v/>
          </cell>
          <cell r="I65" t="str">
            <v/>
          </cell>
          <cell r="J65">
            <v>0</v>
          </cell>
        </row>
        <row r="66">
          <cell r="A66">
            <v>60</v>
          </cell>
          <cell r="B66" t="str">
            <v>ZZZ</v>
          </cell>
          <cell r="C66">
            <v>0</v>
          </cell>
          <cell r="E66" t="str">
            <v/>
          </cell>
          <cell r="F66" t="str">
            <v/>
          </cell>
          <cell r="G66" t="str">
            <v/>
          </cell>
          <cell r="H66" t="str">
            <v/>
          </cell>
          <cell r="I66" t="str">
            <v/>
          </cell>
          <cell r="J66">
            <v>0</v>
          </cell>
        </row>
        <row r="67">
          <cell r="A67">
            <v>61</v>
          </cell>
          <cell r="B67" t="str">
            <v>ZZZ</v>
          </cell>
          <cell r="C67">
            <v>0</v>
          </cell>
          <cell r="E67" t="str">
            <v/>
          </cell>
          <cell r="F67" t="str">
            <v/>
          </cell>
          <cell r="G67" t="str">
            <v/>
          </cell>
          <cell r="H67" t="str">
            <v/>
          </cell>
          <cell r="I67" t="str">
            <v/>
          </cell>
          <cell r="J67">
            <v>0</v>
          </cell>
        </row>
        <row r="68">
          <cell r="A68">
            <v>62</v>
          </cell>
          <cell r="B68" t="str">
            <v>ZZZ</v>
          </cell>
          <cell r="C68">
            <v>0</v>
          </cell>
          <cell r="E68" t="str">
            <v/>
          </cell>
          <cell r="F68" t="str">
            <v/>
          </cell>
          <cell r="G68" t="str">
            <v/>
          </cell>
          <cell r="H68" t="str">
            <v/>
          </cell>
          <cell r="I68" t="str">
            <v/>
          </cell>
          <cell r="J68">
            <v>0</v>
          </cell>
        </row>
        <row r="69">
          <cell r="A69">
            <v>63</v>
          </cell>
          <cell r="B69" t="str">
            <v>ZZZ</v>
          </cell>
          <cell r="C69">
            <v>0</v>
          </cell>
          <cell r="E69" t="str">
            <v/>
          </cell>
          <cell r="F69" t="str">
            <v/>
          </cell>
          <cell r="G69" t="str">
            <v/>
          </cell>
          <cell r="H69" t="str">
            <v/>
          </cell>
          <cell r="I69" t="str">
            <v/>
          </cell>
          <cell r="J69">
            <v>0</v>
          </cell>
        </row>
        <row r="70">
          <cell r="A70">
            <v>64</v>
          </cell>
          <cell r="B70" t="str">
            <v>ZZZ</v>
          </cell>
          <cell r="C70">
            <v>0</v>
          </cell>
          <cell r="E70" t="str">
            <v/>
          </cell>
          <cell r="F70" t="str">
            <v/>
          </cell>
          <cell r="G70" t="str">
            <v/>
          </cell>
          <cell r="H70" t="str">
            <v/>
          </cell>
          <cell r="I70" t="str">
            <v/>
          </cell>
          <cell r="J70">
            <v>0</v>
          </cell>
        </row>
        <row r="71">
          <cell r="A71">
            <v>65</v>
          </cell>
          <cell r="B71" t="str">
            <v>Bye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Final16"/>
    </sheetNames>
    <sheetDataSet>
      <sheetData sheetId="3">
        <row r="5">
          <cell r="A5" t="str">
            <v>XXI MEMORIAL HERMANO TARSICIO</v>
          </cell>
        </row>
        <row r="7">
          <cell r="A7">
            <v>41218</v>
          </cell>
          <cell r="B7" t="str">
            <v>FTIB</v>
          </cell>
          <cell r="C7" t="str">
            <v>PALMA</v>
          </cell>
          <cell r="D7" t="str">
            <v>C.T. LA SALLE</v>
          </cell>
          <cell r="E7">
            <v>3208825</v>
          </cell>
        </row>
        <row r="9">
          <cell r="A9" t="str">
            <v>NO</v>
          </cell>
          <cell r="B9" t="str">
            <v>CADETE</v>
          </cell>
          <cell r="C9" t="str">
            <v>MASCULINO</v>
          </cell>
          <cell r="D9" t="str">
            <v>PEP JORDI</v>
          </cell>
          <cell r="E9" t="str">
            <v>MATAS RAMIS</v>
          </cell>
        </row>
      </sheetData>
      <sheetData sheetId="5">
        <row r="3">
          <cell r="G3">
            <v>4</v>
          </cell>
        </row>
        <row r="7">
          <cell r="A7">
            <v>1</v>
          </cell>
          <cell r="B7" t="str">
            <v>CORTIJOS PLANAS</v>
          </cell>
          <cell r="C7" t="str">
            <v>JOSE LUIS</v>
          </cell>
          <cell r="D7">
            <v>5854717</v>
          </cell>
          <cell r="E7">
            <v>1677</v>
          </cell>
          <cell r="F7" t="str">
            <v>M</v>
          </cell>
          <cell r="G7">
            <v>35443</v>
          </cell>
          <cell r="H7">
            <v>0</v>
          </cell>
          <cell r="I7">
            <v>570</v>
          </cell>
          <cell r="J7">
            <v>555</v>
          </cell>
        </row>
        <row r="8">
          <cell r="A8">
            <v>2</v>
          </cell>
          <cell r="B8" t="str">
            <v>FERRAGUT LLUCH</v>
          </cell>
          <cell r="C8" t="str">
            <v>ANDREU</v>
          </cell>
          <cell r="D8">
            <v>5838315</v>
          </cell>
          <cell r="E8">
            <v>5381</v>
          </cell>
          <cell r="F8" t="str">
            <v>M</v>
          </cell>
          <cell r="G8">
            <v>35306</v>
          </cell>
          <cell r="H8">
            <v>0</v>
          </cell>
          <cell r="I8">
            <v>664</v>
          </cell>
          <cell r="J8">
            <v>487</v>
          </cell>
        </row>
        <row r="9">
          <cell r="A9">
            <v>3</v>
          </cell>
          <cell r="B9" t="str">
            <v>BENET BRADY</v>
          </cell>
          <cell r="C9" t="str">
            <v>CHARLES</v>
          </cell>
          <cell r="D9">
            <v>5879450</v>
          </cell>
          <cell r="E9">
            <v>2860</v>
          </cell>
          <cell r="F9" t="str">
            <v>M</v>
          </cell>
          <cell r="G9">
            <v>35606</v>
          </cell>
          <cell r="H9">
            <v>0</v>
          </cell>
          <cell r="I9">
            <v>691</v>
          </cell>
          <cell r="J9">
            <v>470</v>
          </cell>
        </row>
        <row r="10">
          <cell r="A10">
            <v>4</v>
          </cell>
          <cell r="B10" t="str">
            <v>SIQUIER GONZALEZ</v>
          </cell>
          <cell r="C10" t="str">
            <v>JOAN</v>
          </cell>
          <cell r="D10">
            <v>5868304</v>
          </cell>
          <cell r="E10">
            <v>2902</v>
          </cell>
          <cell r="F10" t="str">
            <v>M</v>
          </cell>
          <cell r="G10">
            <v>35745</v>
          </cell>
          <cell r="H10">
            <v>0</v>
          </cell>
          <cell r="I10">
            <v>710</v>
          </cell>
          <cell r="J10">
            <v>457</v>
          </cell>
        </row>
        <row r="11">
          <cell r="A11">
            <v>5</v>
          </cell>
          <cell r="B11" t="str">
            <v>BARRAZA ESCOBARES</v>
          </cell>
          <cell r="C11" t="str">
            <v>JOAQUIN CA</v>
          </cell>
          <cell r="D11">
            <v>5873725</v>
          </cell>
          <cell r="E11">
            <v>2932</v>
          </cell>
          <cell r="F11" t="str">
            <v>M</v>
          </cell>
          <cell r="G11">
            <v>35444</v>
          </cell>
          <cell r="H11">
            <v>0</v>
          </cell>
          <cell r="I11">
            <v>882</v>
          </cell>
          <cell r="J11">
            <v>373</v>
          </cell>
        </row>
        <row r="12">
          <cell r="A12">
            <v>6</v>
          </cell>
          <cell r="B12" t="str">
            <v>PUENTE DE ROSSELLO</v>
          </cell>
          <cell r="C12" t="str">
            <v>AITOR</v>
          </cell>
          <cell r="D12">
            <v>5847978</v>
          </cell>
          <cell r="E12">
            <v>687</v>
          </cell>
          <cell r="F12" t="str">
            <v>M</v>
          </cell>
          <cell r="G12">
            <v>35460</v>
          </cell>
          <cell r="H12">
            <v>0</v>
          </cell>
          <cell r="I12">
            <v>1007</v>
          </cell>
          <cell r="J12">
            <v>328</v>
          </cell>
        </row>
        <row r="13">
          <cell r="A13">
            <v>7</v>
          </cell>
          <cell r="B13" t="str">
            <v>MARTINEZ MONTORO</v>
          </cell>
          <cell r="C13" t="str">
            <v>MARC</v>
          </cell>
          <cell r="D13">
            <v>5845526</v>
          </cell>
          <cell r="E13">
            <v>2883</v>
          </cell>
          <cell r="F13" t="str">
            <v>M</v>
          </cell>
          <cell r="G13">
            <v>35888</v>
          </cell>
          <cell r="H13">
            <v>0</v>
          </cell>
          <cell r="I13">
            <v>1014</v>
          </cell>
          <cell r="J13">
            <v>326</v>
          </cell>
        </row>
        <row r="14">
          <cell r="A14">
            <v>8</v>
          </cell>
          <cell r="B14" t="str">
            <v>VAN GEERKE</v>
          </cell>
          <cell r="C14" t="str">
            <v>DAVY</v>
          </cell>
          <cell r="D14">
            <v>5921590</v>
          </cell>
          <cell r="E14">
            <v>60370</v>
          </cell>
          <cell r="F14" t="str">
            <v>M</v>
          </cell>
          <cell r="G14">
            <v>35933</v>
          </cell>
          <cell r="H14">
            <v>19</v>
          </cell>
          <cell r="I14">
            <v>0</v>
          </cell>
          <cell r="J14">
            <v>220</v>
          </cell>
        </row>
        <row r="15">
          <cell r="A15">
            <v>9</v>
          </cell>
          <cell r="B15" t="str">
            <v>ACUÑA GRACIA</v>
          </cell>
          <cell r="C15" t="str">
            <v>MARCOS</v>
          </cell>
          <cell r="D15">
            <v>5867091</v>
          </cell>
          <cell r="E15">
            <v>2847</v>
          </cell>
          <cell r="F15" t="str">
            <v>M</v>
          </cell>
          <cell r="G15">
            <v>35729</v>
          </cell>
          <cell r="H15">
            <v>0</v>
          </cell>
          <cell r="I15">
            <v>2044</v>
          </cell>
          <cell r="J15">
            <v>160</v>
          </cell>
        </row>
        <row r="16">
          <cell r="A16">
            <v>10</v>
          </cell>
          <cell r="B16" t="str">
            <v>PIZA MARTORELL</v>
          </cell>
          <cell r="C16" t="str">
            <v>RAMON ANTO</v>
          </cell>
          <cell r="D16">
            <v>5856466</v>
          </cell>
          <cell r="E16">
            <v>2889</v>
          </cell>
          <cell r="F16" t="str">
            <v>M</v>
          </cell>
          <cell r="G16">
            <v>35779</v>
          </cell>
          <cell r="H16">
            <v>0</v>
          </cell>
          <cell r="I16">
            <v>2124</v>
          </cell>
          <cell r="J16">
            <v>154</v>
          </cell>
        </row>
        <row r="17">
          <cell r="A17">
            <v>11</v>
          </cell>
          <cell r="B17" t="str">
            <v>DEBACKRE DALI</v>
          </cell>
          <cell r="C17" t="str">
            <v>DAVID</v>
          </cell>
          <cell r="D17">
            <v>5848116</v>
          </cell>
          <cell r="E17">
            <v>2941</v>
          </cell>
          <cell r="F17" t="str">
            <v>M</v>
          </cell>
          <cell r="G17">
            <v>35293</v>
          </cell>
          <cell r="H17">
            <v>0</v>
          </cell>
          <cell r="I17">
            <v>2232</v>
          </cell>
          <cell r="J17">
            <v>146</v>
          </cell>
        </row>
        <row r="18">
          <cell r="A18">
            <v>12</v>
          </cell>
          <cell r="B18" t="str">
            <v>FELIU FUSTER</v>
          </cell>
          <cell r="C18" t="str">
            <v>JUAN CARLO</v>
          </cell>
          <cell r="D18">
            <v>5902798</v>
          </cell>
          <cell r="E18">
            <v>1687</v>
          </cell>
          <cell r="F18" t="str">
            <v>M</v>
          </cell>
          <cell r="G18">
            <v>35641</v>
          </cell>
          <cell r="H18">
            <v>0</v>
          </cell>
          <cell r="I18">
            <v>5817</v>
          </cell>
          <cell r="J18">
            <v>44</v>
          </cell>
        </row>
        <row r="19">
          <cell r="A19">
            <v>13</v>
          </cell>
          <cell r="B19" t="str">
            <v>ZZZ</v>
          </cell>
          <cell r="C19">
            <v>0</v>
          </cell>
          <cell r="E19" t="str">
            <v/>
          </cell>
          <cell r="F19" t="str">
            <v/>
          </cell>
          <cell r="G19" t="str">
            <v/>
          </cell>
          <cell r="H19" t="str">
            <v/>
          </cell>
          <cell r="I19" t="str">
            <v/>
          </cell>
          <cell r="J19">
            <v>0</v>
          </cell>
        </row>
        <row r="20">
          <cell r="A20">
            <v>14</v>
          </cell>
          <cell r="B20" t="str">
            <v>ZZZ</v>
          </cell>
          <cell r="C20">
            <v>0</v>
          </cell>
          <cell r="E20" t="str">
            <v/>
          </cell>
          <cell r="F20" t="str">
            <v/>
          </cell>
          <cell r="G20" t="str">
            <v/>
          </cell>
          <cell r="H20" t="str">
            <v/>
          </cell>
          <cell r="I20" t="str">
            <v/>
          </cell>
          <cell r="J20">
            <v>0</v>
          </cell>
        </row>
        <row r="21">
          <cell r="A21">
            <v>15</v>
          </cell>
          <cell r="B21" t="str">
            <v>ZZZ</v>
          </cell>
          <cell r="C21">
            <v>0</v>
          </cell>
          <cell r="E21" t="str">
            <v/>
          </cell>
          <cell r="F21" t="str">
            <v/>
          </cell>
          <cell r="G21" t="str">
            <v/>
          </cell>
          <cell r="H21" t="str">
            <v/>
          </cell>
          <cell r="I21" t="str">
            <v/>
          </cell>
          <cell r="J21">
            <v>0</v>
          </cell>
        </row>
        <row r="22">
          <cell r="A22">
            <v>16</v>
          </cell>
          <cell r="B22" t="str">
            <v>ZZZ</v>
          </cell>
          <cell r="C22">
            <v>0</v>
          </cell>
          <cell r="E22" t="str">
            <v/>
          </cell>
          <cell r="F22" t="str">
            <v/>
          </cell>
          <cell r="G22" t="str">
            <v/>
          </cell>
          <cell r="H22" t="str">
            <v/>
          </cell>
          <cell r="I22" t="str">
            <v/>
          </cell>
          <cell r="J22">
            <v>0</v>
          </cell>
        </row>
        <row r="23">
          <cell r="A23">
            <v>17</v>
          </cell>
          <cell r="B23" t="str">
            <v>ZZZ</v>
          </cell>
          <cell r="C23">
            <v>0</v>
          </cell>
          <cell r="E23" t="str">
            <v/>
          </cell>
          <cell r="F23" t="str">
            <v/>
          </cell>
          <cell r="G23" t="str">
            <v/>
          </cell>
          <cell r="H23" t="str">
            <v/>
          </cell>
          <cell r="I23" t="str">
            <v/>
          </cell>
          <cell r="J23">
            <v>0</v>
          </cell>
        </row>
        <row r="24">
          <cell r="A24">
            <v>18</v>
          </cell>
          <cell r="B24" t="str">
            <v>ZZZ</v>
          </cell>
          <cell r="C24">
            <v>0</v>
          </cell>
          <cell r="E24" t="str">
            <v/>
          </cell>
          <cell r="F24" t="str">
            <v/>
          </cell>
          <cell r="G24" t="str">
            <v/>
          </cell>
          <cell r="H24" t="str">
            <v/>
          </cell>
          <cell r="I24" t="str">
            <v/>
          </cell>
          <cell r="J24">
            <v>0</v>
          </cell>
        </row>
        <row r="25">
          <cell r="A25">
            <v>19</v>
          </cell>
          <cell r="B25" t="str">
            <v>ZZZ</v>
          </cell>
          <cell r="C25">
            <v>0</v>
          </cell>
          <cell r="E25" t="str">
            <v/>
          </cell>
          <cell r="F25" t="str">
            <v/>
          </cell>
          <cell r="G25" t="str">
            <v/>
          </cell>
          <cell r="H25" t="str">
            <v/>
          </cell>
          <cell r="I25" t="str">
            <v/>
          </cell>
          <cell r="J25">
            <v>0</v>
          </cell>
        </row>
        <row r="26">
          <cell r="A26">
            <v>20</v>
          </cell>
          <cell r="B26" t="str">
            <v>ZZZ</v>
          </cell>
          <cell r="C26">
            <v>0</v>
          </cell>
          <cell r="E26" t="str">
            <v/>
          </cell>
          <cell r="F26" t="str">
            <v/>
          </cell>
          <cell r="G26" t="str">
            <v/>
          </cell>
          <cell r="H26" t="str">
            <v/>
          </cell>
          <cell r="I26" t="str">
            <v/>
          </cell>
          <cell r="J26">
            <v>0</v>
          </cell>
        </row>
        <row r="27">
          <cell r="A27">
            <v>21</v>
          </cell>
          <cell r="B27" t="str">
            <v>ZZZ</v>
          </cell>
          <cell r="C27">
            <v>0</v>
          </cell>
          <cell r="E27" t="str">
            <v/>
          </cell>
          <cell r="F27" t="str">
            <v/>
          </cell>
          <cell r="G27" t="str">
            <v/>
          </cell>
          <cell r="H27" t="str">
            <v/>
          </cell>
          <cell r="I27" t="str">
            <v/>
          </cell>
          <cell r="J27">
            <v>0</v>
          </cell>
        </row>
        <row r="28">
          <cell r="A28">
            <v>22</v>
          </cell>
          <cell r="B28" t="str">
            <v>ZZZ</v>
          </cell>
          <cell r="C28">
            <v>0</v>
          </cell>
          <cell r="E28" t="str">
            <v/>
          </cell>
          <cell r="F28" t="str">
            <v/>
          </cell>
          <cell r="G28" t="str">
            <v/>
          </cell>
          <cell r="H28" t="str">
            <v/>
          </cell>
          <cell r="I28" t="str">
            <v/>
          </cell>
          <cell r="J28">
            <v>0</v>
          </cell>
        </row>
        <row r="29">
          <cell r="A29">
            <v>23</v>
          </cell>
          <cell r="B29" t="str">
            <v>ZZZ</v>
          </cell>
          <cell r="C29">
            <v>0</v>
          </cell>
          <cell r="E29" t="str">
            <v/>
          </cell>
          <cell r="F29" t="str">
            <v/>
          </cell>
          <cell r="G29" t="str">
            <v/>
          </cell>
          <cell r="H29" t="str">
            <v/>
          </cell>
          <cell r="I29" t="str">
            <v/>
          </cell>
          <cell r="J29">
            <v>0</v>
          </cell>
        </row>
        <row r="30">
          <cell r="A30">
            <v>24</v>
          </cell>
          <cell r="B30" t="str">
            <v>ZZZ</v>
          </cell>
          <cell r="C30">
            <v>0</v>
          </cell>
          <cell r="E30" t="str">
            <v/>
          </cell>
          <cell r="F30" t="str">
            <v/>
          </cell>
          <cell r="G30" t="str">
            <v/>
          </cell>
          <cell r="H30" t="str">
            <v/>
          </cell>
          <cell r="I30" t="str">
            <v/>
          </cell>
          <cell r="J30">
            <v>0</v>
          </cell>
        </row>
        <row r="31">
          <cell r="A31">
            <v>25</v>
          </cell>
          <cell r="B31" t="str">
            <v>ZZZ</v>
          </cell>
          <cell r="C31">
            <v>0</v>
          </cell>
          <cell r="E31" t="str">
            <v/>
          </cell>
          <cell r="F31" t="str">
            <v/>
          </cell>
          <cell r="G31" t="str">
            <v/>
          </cell>
          <cell r="H31" t="str">
            <v/>
          </cell>
          <cell r="I31" t="str">
            <v/>
          </cell>
          <cell r="J31">
            <v>0</v>
          </cell>
        </row>
        <row r="32">
          <cell r="A32">
            <v>26</v>
          </cell>
          <cell r="B32" t="str">
            <v>ZZZ</v>
          </cell>
          <cell r="C32">
            <v>0</v>
          </cell>
          <cell r="E32" t="str">
            <v/>
          </cell>
          <cell r="F32" t="str">
            <v/>
          </cell>
          <cell r="G32" t="str">
            <v/>
          </cell>
          <cell r="H32" t="str">
            <v/>
          </cell>
          <cell r="I32" t="str">
            <v/>
          </cell>
          <cell r="J32">
            <v>0</v>
          </cell>
        </row>
        <row r="33">
          <cell r="A33">
            <v>27</v>
          </cell>
          <cell r="B33" t="str">
            <v>ZZZ</v>
          </cell>
          <cell r="C33">
            <v>0</v>
          </cell>
          <cell r="E33" t="str">
            <v/>
          </cell>
          <cell r="F33" t="str">
            <v/>
          </cell>
          <cell r="G33" t="str">
            <v/>
          </cell>
          <cell r="H33" t="str">
            <v/>
          </cell>
          <cell r="I33" t="str">
            <v/>
          </cell>
          <cell r="J33">
            <v>0</v>
          </cell>
        </row>
        <row r="34">
          <cell r="A34">
            <v>28</v>
          </cell>
          <cell r="B34" t="str">
            <v>ZZZ</v>
          </cell>
          <cell r="C34">
            <v>0</v>
          </cell>
          <cell r="E34" t="str">
            <v/>
          </cell>
          <cell r="F34" t="str">
            <v/>
          </cell>
          <cell r="G34" t="str">
            <v/>
          </cell>
          <cell r="H34" t="str">
            <v/>
          </cell>
          <cell r="I34" t="str">
            <v/>
          </cell>
          <cell r="J34">
            <v>0</v>
          </cell>
        </row>
        <row r="35">
          <cell r="A35">
            <v>29</v>
          </cell>
          <cell r="B35" t="str">
            <v>ZZZ</v>
          </cell>
          <cell r="C35">
            <v>0</v>
          </cell>
          <cell r="E35" t="str">
            <v/>
          </cell>
          <cell r="F35" t="str">
            <v/>
          </cell>
          <cell r="G35" t="str">
            <v/>
          </cell>
          <cell r="H35" t="str">
            <v/>
          </cell>
          <cell r="I35" t="str">
            <v/>
          </cell>
          <cell r="J35">
            <v>0</v>
          </cell>
        </row>
        <row r="36">
          <cell r="A36">
            <v>30</v>
          </cell>
          <cell r="B36" t="str">
            <v>ZZZ</v>
          </cell>
          <cell r="C36">
            <v>0</v>
          </cell>
          <cell r="E36" t="str">
            <v/>
          </cell>
          <cell r="F36" t="str">
            <v/>
          </cell>
          <cell r="G36" t="str">
            <v/>
          </cell>
          <cell r="H36" t="str">
            <v/>
          </cell>
          <cell r="I36" t="str">
            <v/>
          </cell>
          <cell r="J36">
            <v>0</v>
          </cell>
        </row>
        <row r="37">
          <cell r="A37">
            <v>31</v>
          </cell>
          <cell r="B37" t="str">
            <v>ZZZ</v>
          </cell>
          <cell r="C37">
            <v>0</v>
          </cell>
          <cell r="E37" t="str">
            <v/>
          </cell>
          <cell r="F37" t="str">
            <v/>
          </cell>
          <cell r="G37" t="str">
            <v/>
          </cell>
          <cell r="H37" t="str">
            <v/>
          </cell>
          <cell r="I37" t="str">
            <v/>
          </cell>
          <cell r="J37">
            <v>0</v>
          </cell>
        </row>
        <row r="38">
          <cell r="A38">
            <v>32</v>
          </cell>
          <cell r="B38" t="str">
            <v>ZZZ</v>
          </cell>
          <cell r="C38">
            <v>0</v>
          </cell>
          <cell r="E38" t="str">
            <v/>
          </cell>
          <cell r="F38" t="str">
            <v/>
          </cell>
          <cell r="G38" t="str">
            <v/>
          </cell>
          <cell r="H38" t="str">
            <v/>
          </cell>
          <cell r="I38" t="str">
            <v/>
          </cell>
          <cell r="J38">
            <v>0</v>
          </cell>
        </row>
        <row r="39">
          <cell r="A39">
            <v>33</v>
          </cell>
          <cell r="B39" t="str">
            <v>ZZZ</v>
          </cell>
          <cell r="C39">
            <v>0</v>
          </cell>
          <cell r="E39" t="str">
            <v/>
          </cell>
          <cell r="F39" t="str">
            <v/>
          </cell>
          <cell r="G39" t="str">
            <v/>
          </cell>
          <cell r="H39" t="str">
            <v/>
          </cell>
          <cell r="I39" t="str">
            <v/>
          </cell>
          <cell r="J39">
            <v>0</v>
          </cell>
        </row>
        <row r="40">
          <cell r="A40">
            <v>34</v>
          </cell>
          <cell r="B40" t="str">
            <v>ZZZ</v>
          </cell>
          <cell r="C40">
            <v>0</v>
          </cell>
          <cell r="E40" t="str">
            <v/>
          </cell>
          <cell r="F40" t="str">
            <v/>
          </cell>
          <cell r="G40" t="str">
            <v/>
          </cell>
          <cell r="H40" t="str">
            <v/>
          </cell>
          <cell r="I40" t="str">
            <v/>
          </cell>
          <cell r="J40">
            <v>0</v>
          </cell>
        </row>
        <row r="41">
          <cell r="A41">
            <v>35</v>
          </cell>
          <cell r="B41" t="str">
            <v>ZZZ</v>
          </cell>
          <cell r="C41">
            <v>0</v>
          </cell>
          <cell r="E41" t="str">
            <v/>
          </cell>
          <cell r="F41" t="str">
            <v/>
          </cell>
          <cell r="G41" t="str">
            <v/>
          </cell>
          <cell r="H41" t="str">
            <v/>
          </cell>
          <cell r="I41" t="str">
            <v/>
          </cell>
          <cell r="J41">
            <v>0</v>
          </cell>
        </row>
        <row r="42">
          <cell r="A42">
            <v>36</v>
          </cell>
          <cell r="B42" t="str">
            <v>ZZZ</v>
          </cell>
          <cell r="C42">
            <v>0</v>
          </cell>
          <cell r="E42" t="str">
            <v/>
          </cell>
          <cell r="F42" t="str">
            <v/>
          </cell>
          <cell r="G42" t="str">
            <v/>
          </cell>
          <cell r="H42" t="str">
            <v/>
          </cell>
          <cell r="I42" t="str">
            <v/>
          </cell>
          <cell r="J42">
            <v>0</v>
          </cell>
        </row>
        <row r="43">
          <cell r="A43">
            <v>37</v>
          </cell>
          <cell r="B43" t="str">
            <v>ZZZ</v>
          </cell>
          <cell r="C43">
            <v>0</v>
          </cell>
          <cell r="E43" t="str">
            <v/>
          </cell>
          <cell r="F43" t="str">
            <v/>
          </cell>
          <cell r="G43" t="str">
            <v/>
          </cell>
          <cell r="H43" t="str">
            <v/>
          </cell>
          <cell r="I43" t="str">
            <v/>
          </cell>
          <cell r="J43">
            <v>0</v>
          </cell>
        </row>
        <row r="44">
          <cell r="A44">
            <v>38</v>
          </cell>
          <cell r="B44" t="str">
            <v>ZZZ</v>
          </cell>
          <cell r="C44">
            <v>0</v>
          </cell>
          <cell r="E44" t="str">
            <v/>
          </cell>
          <cell r="F44" t="str">
            <v/>
          </cell>
          <cell r="G44" t="str">
            <v/>
          </cell>
          <cell r="H44" t="str">
            <v/>
          </cell>
          <cell r="I44" t="str">
            <v/>
          </cell>
          <cell r="J44">
            <v>0</v>
          </cell>
        </row>
        <row r="45">
          <cell r="A45">
            <v>39</v>
          </cell>
          <cell r="B45" t="str">
            <v>ZZZ</v>
          </cell>
          <cell r="C45">
            <v>0</v>
          </cell>
          <cell r="E45" t="str">
            <v/>
          </cell>
          <cell r="F45" t="str">
            <v/>
          </cell>
          <cell r="G45" t="str">
            <v/>
          </cell>
          <cell r="H45" t="str">
            <v/>
          </cell>
          <cell r="I45" t="str">
            <v/>
          </cell>
          <cell r="J45">
            <v>0</v>
          </cell>
        </row>
        <row r="46">
          <cell r="A46">
            <v>40</v>
          </cell>
          <cell r="B46" t="str">
            <v>ZZZ</v>
          </cell>
          <cell r="C46">
            <v>0</v>
          </cell>
          <cell r="E46" t="str">
            <v/>
          </cell>
          <cell r="F46" t="str">
            <v/>
          </cell>
          <cell r="G46" t="str">
            <v/>
          </cell>
          <cell r="H46" t="str">
            <v/>
          </cell>
          <cell r="I46" t="str">
            <v/>
          </cell>
          <cell r="J46">
            <v>0</v>
          </cell>
        </row>
        <row r="47">
          <cell r="A47">
            <v>41</v>
          </cell>
          <cell r="B47" t="str">
            <v>ZZZ</v>
          </cell>
          <cell r="C47">
            <v>0</v>
          </cell>
          <cell r="E47" t="str">
            <v/>
          </cell>
          <cell r="F47" t="str">
            <v/>
          </cell>
          <cell r="G47" t="str">
            <v/>
          </cell>
          <cell r="H47" t="str">
            <v/>
          </cell>
          <cell r="I47" t="str">
            <v/>
          </cell>
          <cell r="J47">
            <v>0</v>
          </cell>
        </row>
        <row r="48">
          <cell r="A48">
            <v>42</v>
          </cell>
          <cell r="B48" t="str">
            <v>ZZZ</v>
          </cell>
          <cell r="C48">
            <v>0</v>
          </cell>
          <cell r="E48" t="str">
            <v/>
          </cell>
          <cell r="F48" t="str">
            <v/>
          </cell>
          <cell r="G48" t="str">
            <v/>
          </cell>
          <cell r="H48" t="str">
            <v/>
          </cell>
          <cell r="I48" t="str">
            <v/>
          </cell>
          <cell r="J48">
            <v>0</v>
          </cell>
        </row>
        <row r="49">
          <cell r="A49">
            <v>43</v>
          </cell>
          <cell r="B49" t="str">
            <v>ZZZ</v>
          </cell>
          <cell r="C49">
            <v>0</v>
          </cell>
          <cell r="E49" t="str">
            <v/>
          </cell>
          <cell r="F49" t="str">
            <v/>
          </cell>
          <cell r="G49" t="str">
            <v/>
          </cell>
          <cell r="H49" t="str">
            <v/>
          </cell>
          <cell r="I49" t="str">
            <v/>
          </cell>
          <cell r="J49">
            <v>0</v>
          </cell>
        </row>
        <row r="50">
          <cell r="A50">
            <v>44</v>
          </cell>
          <cell r="B50" t="str">
            <v>ZZZ</v>
          </cell>
          <cell r="C50">
            <v>0</v>
          </cell>
          <cell r="E50" t="str">
            <v/>
          </cell>
          <cell r="F50" t="str">
            <v/>
          </cell>
          <cell r="G50" t="str">
            <v/>
          </cell>
          <cell r="H50" t="str">
            <v/>
          </cell>
          <cell r="I50" t="str">
            <v/>
          </cell>
          <cell r="J50">
            <v>0</v>
          </cell>
        </row>
        <row r="51">
          <cell r="A51">
            <v>45</v>
          </cell>
          <cell r="B51" t="str">
            <v>ZZZ</v>
          </cell>
          <cell r="C51">
            <v>0</v>
          </cell>
          <cell r="E51" t="str">
            <v/>
          </cell>
          <cell r="F51" t="str">
            <v/>
          </cell>
          <cell r="G51" t="str">
            <v/>
          </cell>
          <cell r="H51" t="str">
            <v/>
          </cell>
          <cell r="I51" t="str">
            <v/>
          </cell>
          <cell r="J51">
            <v>0</v>
          </cell>
        </row>
        <row r="52">
          <cell r="A52">
            <v>46</v>
          </cell>
          <cell r="B52" t="str">
            <v>ZZZ</v>
          </cell>
          <cell r="C52">
            <v>0</v>
          </cell>
          <cell r="E52" t="str">
            <v/>
          </cell>
          <cell r="F52" t="str">
            <v/>
          </cell>
          <cell r="G52" t="str">
            <v/>
          </cell>
          <cell r="H52" t="str">
            <v/>
          </cell>
          <cell r="I52" t="str">
            <v/>
          </cell>
          <cell r="J52">
            <v>0</v>
          </cell>
        </row>
        <row r="53">
          <cell r="A53">
            <v>47</v>
          </cell>
          <cell r="B53" t="str">
            <v>ZZZ</v>
          </cell>
          <cell r="C53">
            <v>0</v>
          </cell>
          <cell r="E53" t="str">
            <v/>
          </cell>
          <cell r="F53" t="str">
            <v/>
          </cell>
          <cell r="G53" t="str">
            <v/>
          </cell>
          <cell r="H53" t="str">
            <v/>
          </cell>
          <cell r="I53" t="str">
            <v/>
          </cell>
          <cell r="J53">
            <v>0</v>
          </cell>
        </row>
        <row r="54">
          <cell r="A54">
            <v>48</v>
          </cell>
          <cell r="B54" t="str">
            <v>ZZZ</v>
          </cell>
          <cell r="C54">
            <v>0</v>
          </cell>
          <cell r="E54" t="str">
            <v/>
          </cell>
          <cell r="F54" t="str">
            <v/>
          </cell>
          <cell r="G54" t="str">
            <v/>
          </cell>
          <cell r="H54" t="str">
            <v/>
          </cell>
          <cell r="I54" t="str">
            <v/>
          </cell>
          <cell r="J54">
            <v>0</v>
          </cell>
        </row>
        <row r="55">
          <cell r="A55">
            <v>49</v>
          </cell>
          <cell r="B55" t="str">
            <v>ZZZ</v>
          </cell>
          <cell r="C55">
            <v>0</v>
          </cell>
          <cell r="E55" t="str">
            <v/>
          </cell>
          <cell r="F55" t="str">
            <v/>
          </cell>
          <cell r="G55" t="str">
            <v/>
          </cell>
          <cell r="H55" t="str">
            <v/>
          </cell>
          <cell r="I55" t="str">
            <v/>
          </cell>
          <cell r="J55">
            <v>0</v>
          </cell>
        </row>
        <row r="56">
          <cell r="A56">
            <v>50</v>
          </cell>
          <cell r="B56" t="str">
            <v>ZZZ</v>
          </cell>
          <cell r="C56">
            <v>0</v>
          </cell>
          <cell r="E56" t="str">
            <v/>
          </cell>
          <cell r="F56" t="str">
            <v/>
          </cell>
          <cell r="G56" t="str">
            <v/>
          </cell>
          <cell r="H56" t="str">
            <v/>
          </cell>
          <cell r="I56" t="str">
            <v/>
          </cell>
          <cell r="J56">
            <v>0</v>
          </cell>
        </row>
        <row r="57">
          <cell r="A57">
            <v>51</v>
          </cell>
          <cell r="B57" t="str">
            <v>ZZZ</v>
          </cell>
          <cell r="C57">
            <v>0</v>
          </cell>
          <cell r="E57" t="str">
            <v/>
          </cell>
          <cell r="F57" t="str">
            <v/>
          </cell>
          <cell r="G57" t="str">
            <v/>
          </cell>
          <cell r="H57" t="str">
            <v/>
          </cell>
          <cell r="I57" t="str">
            <v/>
          </cell>
          <cell r="J57">
            <v>0</v>
          </cell>
        </row>
        <row r="58">
          <cell r="A58">
            <v>52</v>
          </cell>
          <cell r="B58" t="str">
            <v>ZZZ</v>
          </cell>
          <cell r="C58">
            <v>0</v>
          </cell>
          <cell r="E58" t="str">
            <v/>
          </cell>
          <cell r="F58" t="str">
            <v/>
          </cell>
          <cell r="G58" t="str">
            <v/>
          </cell>
          <cell r="H58" t="str">
            <v/>
          </cell>
          <cell r="I58" t="str">
            <v/>
          </cell>
          <cell r="J58">
            <v>0</v>
          </cell>
        </row>
        <row r="59">
          <cell r="A59">
            <v>53</v>
          </cell>
          <cell r="B59" t="str">
            <v>ZZZ</v>
          </cell>
          <cell r="C59">
            <v>0</v>
          </cell>
          <cell r="E59" t="str">
            <v/>
          </cell>
          <cell r="F59" t="str">
            <v/>
          </cell>
          <cell r="G59" t="str">
            <v/>
          </cell>
          <cell r="H59" t="str">
            <v/>
          </cell>
          <cell r="I59" t="str">
            <v/>
          </cell>
          <cell r="J59">
            <v>0</v>
          </cell>
        </row>
        <row r="60">
          <cell r="A60">
            <v>54</v>
          </cell>
          <cell r="B60" t="str">
            <v>ZZZ</v>
          </cell>
          <cell r="C60">
            <v>0</v>
          </cell>
          <cell r="E60" t="str">
            <v/>
          </cell>
          <cell r="F60" t="str">
            <v/>
          </cell>
          <cell r="G60" t="str">
            <v/>
          </cell>
          <cell r="H60" t="str">
            <v/>
          </cell>
          <cell r="I60" t="str">
            <v/>
          </cell>
          <cell r="J60">
            <v>0</v>
          </cell>
        </row>
        <row r="61">
          <cell r="A61">
            <v>55</v>
          </cell>
          <cell r="B61" t="str">
            <v>ZZZ</v>
          </cell>
          <cell r="C61">
            <v>0</v>
          </cell>
          <cell r="E61" t="str">
            <v/>
          </cell>
          <cell r="F61" t="str">
            <v/>
          </cell>
          <cell r="G61" t="str">
            <v/>
          </cell>
          <cell r="H61" t="str">
            <v/>
          </cell>
          <cell r="I61" t="str">
            <v/>
          </cell>
          <cell r="J61">
            <v>0</v>
          </cell>
        </row>
        <row r="62">
          <cell r="A62">
            <v>56</v>
          </cell>
          <cell r="B62" t="str">
            <v>ZZZ</v>
          </cell>
          <cell r="C62">
            <v>0</v>
          </cell>
          <cell r="E62" t="str">
            <v/>
          </cell>
          <cell r="F62" t="str">
            <v/>
          </cell>
          <cell r="G62" t="str">
            <v/>
          </cell>
          <cell r="H62" t="str">
            <v/>
          </cell>
          <cell r="I62" t="str">
            <v/>
          </cell>
          <cell r="J62">
            <v>0</v>
          </cell>
        </row>
        <row r="63">
          <cell r="A63">
            <v>57</v>
          </cell>
          <cell r="B63" t="str">
            <v>ZZZ</v>
          </cell>
          <cell r="C63">
            <v>0</v>
          </cell>
          <cell r="E63" t="str">
            <v/>
          </cell>
          <cell r="F63" t="str">
            <v/>
          </cell>
          <cell r="G63" t="str">
            <v/>
          </cell>
          <cell r="H63" t="str">
            <v/>
          </cell>
          <cell r="I63" t="str">
            <v/>
          </cell>
          <cell r="J63">
            <v>0</v>
          </cell>
        </row>
        <row r="64">
          <cell r="A64">
            <v>58</v>
          </cell>
          <cell r="B64" t="str">
            <v>ZZZ</v>
          </cell>
          <cell r="C64">
            <v>0</v>
          </cell>
          <cell r="E64" t="str">
            <v/>
          </cell>
          <cell r="F64" t="str">
            <v/>
          </cell>
          <cell r="G64" t="str">
            <v/>
          </cell>
          <cell r="H64" t="str">
            <v/>
          </cell>
          <cell r="I64" t="str">
            <v/>
          </cell>
          <cell r="J64">
            <v>0</v>
          </cell>
        </row>
        <row r="65">
          <cell r="A65">
            <v>59</v>
          </cell>
          <cell r="B65" t="str">
            <v>ZZZ</v>
          </cell>
          <cell r="C65">
            <v>0</v>
          </cell>
          <cell r="E65" t="str">
            <v/>
          </cell>
          <cell r="F65" t="str">
            <v/>
          </cell>
          <cell r="G65" t="str">
            <v/>
          </cell>
          <cell r="H65" t="str">
            <v/>
          </cell>
          <cell r="I65" t="str">
            <v/>
          </cell>
          <cell r="J65">
            <v>0</v>
          </cell>
        </row>
        <row r="66">
          <cell r="A66">
            <v>60</v>
          </cell>
          <cell r="B66" t="str">
            <v>ZZZ</v>
          </cell>
          <cell r="C66">
            <v>0</v>
          </cell>
          <cell r="E66" t="str">
            <v/>
          </cell>
          <cell r="F66" t="str">
            <v/>
          </cell>
          <cell r="G66" t="str">
            <v/>
          </cell>
          <cell r="H66" t="str">
            <v/>
          </cell>
          <cell r="I66" t="str">
            <v/>
          </cell>
          <cell r="J66">
            <v>0</v>
          </cell>
        </row>
        <row r="67">
          <cell r="A67">
            <v>61</v>
          </cell>
          <cell r="B67" t="str">
            <v>ZZZ</v>
          </cell>
          <cell r="C67">
            <v>0</v>
          </cell>
          <cell r="E67" t="str">
            <v/>
          </cell>
          <cell r="F67" t="str">
            <v/>
          </cell>
          <cell r="G67" t="str">
            <v/>
          </cell>
          <cell r="H67" t="str">
            <v/>
          </cell>
          <cell r="I67" t="str">
            <v/>
          </cell>
          <cell r="J67">
            <v>0</v>
          </cell>
        </row>
        <row r="68">
          <cell r="A68">
            <v>62</v>
          </cell>
          <cell r="B68" t="str">
            <v>ZZZ</v>
          </cell>
          <cell r="C68">
            <v>0</v>
          </cell>
          <cell r="E68" t="str">
            <v/>
          </cell>
          <cell r="F68" t="str">
            <v/>
          </cell>
          <cell r="G68" t="str">
            <v/>
          </cell>
          <cell r="H68" t="str">
            <v/>
          </cell>
          <cell r="I68" t="str">
            <v/>
          </cell>
          <cell r="J68">
            <v>0</v>
          </cell>
        </row>
        <row r="69">
          <cell r="A69">
            <v>63</v>
          </cell>
          <cell r="B69" t="str">
            <v>ZZZ</v>
          </cell>
          <cell r="C69">
            <v>0</v>
          </cell>
          <cell r="E69" t="str">
            <v/>
          </cell>
          <cell r="F69" t="str">
            <v/>
          </cell>
          <cell r="G69" t="str">
            <v/>
          </cell>
          <cell r="H69" t="str">
            <v/>
          </cell>
          <cell r="I69" t="str">
            <v/>
          </cell>
          <cell r="J69">
            <v>0</v>
          </cell>
        </row>
        <row r="70">
          <cell r="A70">
            <v>64</v>
          </cell>
          <cell r="B70" t="str">
            <v>ZZZ</v>
          </cell>
          <cell r="C70">
            <v>0</v>
          </cell>
          <cell r="E70" t="str">
            <v/>
          </cell>
          <cell r="F70" t="str">
            <v/>
          </cell>
          <cell r="G70" t="str">
            <v/>
          </cell>
          <cell r="H70" t="str">
            <v/>
          </cell>
          <cell r="I70" t="str">
            <v/>
          </cell>
          <cell r="J70">
            <v>0</v>
          </cell>
        </row>
        <row r="71">
          <cell r="A71">
            <v>65</v>
          </cell>
          <cell r="B71" t="str">
            <v>Bye</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Árbitros"/>
      <sheetName val="Ranking"/>
      <sheetName val="Sin Ranking"/>
      <sheetName val="Prep Torneo"/>
      <sheetName val="Preparaciones"/>
      <sheetName val="Prep Sorteo"/>
      <sheetName val="Final16"/>
    </sheetNames>
    <sheetDataSet>
      <sheetData sheetId="3">
        <row r="5">
          <cell r="A5" t="str">
            <v>XXI MEMORIAL HERMANO TARSICIO</v>
          </cell>
        </row>
        <row r="7">
          <cell r="A7">
            <v>41218</v>
          </cell>
          <cell r="B7" t="str">
            <v>FTIB</v>
          </cell>
          <cell r="C7" t="str">
            <v>PALMA</v>
          </cell>
          <cell r="D7" t="str">
            <v>C.T. LA SALLE</v>
          </cell>
          <cell r="E7">
            <v>3208825</v>
          </cell>
        </row>
        <row r="9">
          <cell r="A9" t="str">
            <v>NO</v>
          </cell>
          <cell r="B9" t="str">
            <v>CADETE 2ª</v>
          </cell>
          <cell r="C9" t="str">
            <v>MASCULINO</v>
          </cell>
          <cell r="D9" t="str">
            <v>PEP JORDI</v>
          </cell>
          <cell r="E9" t="str">
            <v>MATAS RAMIS</v>
          </cell>
        </row>
      </sheetData>
      <sheetData sheetId="5">
        <row r="3">
          <cell r="G3">
            <v>8</v>
          </cell>
        </row>
        <row r="7">
          <cell r="A7">
            <v>1</v>
          </cell>
          <cell r="B7" t="str">
            <v>CHIA LLADO</v>
          </cell>
          <cell r="C7" t="str">
            <v>JUAN CARLO</v>
          </cell>
          <cell r="D7">
            <v>5870010</v>
          </cell>
          <cell r="E7">
            <v>30256</v>
          </cell>
          <cell r="F7" t="str">
            <v>M</v>
          </cell>
          <cell r="G7">
            <v>35545</v>
          </cell>
          <cell r="H7">
            <v>0</v>
          </cell>
          <cell r="I7">
            <v>8341</v>
          </cell>
          <cell r="J7">
            <v>24</v>
          </cell>
        </row>
        <row r="8">
          <cell r="A8">
            <v>2</v>
          </cell>
          <cell r="B8" t="str">
            <v>SANTE MARTI</v>
          </cell>
          <cell r="C8" t="str">
            <v>ALVARO</v>
          </cell>
          <cell r="D8">
            <v>5901401</v>
          </cell>
          <cell r="E8">
            <v>1774</v>
          </cell>
          <cell r="F8" t="str">
            <v>M</v>
          </cell>
          <cell r="G8">
            <v>35410</v>
          </cell>
          <cell r="H8">
            <v>0</v>
          </cell>
          <cell r="I8">
            <v>9361</v>
          </cell>
          <cell r="J8">
            <v>19</v>
          </cell>
        </row>
        <row r="9">
          <cell r="A9">
            <v>3</v>
          </cell>
          <cell r="B9" t="str">
            <v>MONTAMARTA CASTELLO</v>
          </cell>
          <cell r="C9" t="str">
            <v>MIQUEL</v>
          </cell>
          <cell r="D9">
            <v>5902962</v>
          </cell>
          <cell r="E9">
            <v>2845</v>
          </cell>
          <cell r="F9" t="str">
            <v>M</v>
          </cell>
          <cell r="G9">
            <v>35791</v>
          </cell>
          <cell r="H9">
            <v>0</v>
          </cell>
          <cell r="I9">
            <v>10469</v>
          </cell>
          <cell r="J9">
            <v>15</v>
          </cell>
        </row>
        <row r="10">
          <cell r="A10">
            <v>4</v>
          </cell>
          <cell r="B10" t="str">
            <v>LLINAS VALENTINCIC</v>
          </cell>
          <cell r="C10" t="str">
            <v>ANDREU</v>
          </cell>
          <cell r="D10">
            <v>5886215</v>
          </cell>
          <cell r="E10">
            <v>1262</v>
          </cell>
          <cell r="F10" t="str">
            <v>M</v>
          </cell>
          <cell r="G10">
            <v>35068</v>
          </cell>
          <cell r="H10">
            <v>0</v>
          </cell>
          <cell r="I10">
            <v>13337</v>
          </cell>
          <cell r="J10">
            <v>8</v>
          </cell>
        </row>
        <row r="11">
          <cell r="A11">
            <v>5</v>
          </cell>
          <cell r="B11" t="str">
            <v>REYES GOMARIZ</v>
          </cell>
          <cell r="C11" t="str">
            <v>RAFAEL</v>
          </cell>
          <cell r="D11">
            <v>5908051</v>
          </cell>
          <cell r="E11">
            <v>1882</v>
          </cell>
          <cell r="F11" t="str">
            <v>M</v>
          </cell>
          <cell r="G11">
            <v>35792</v>
          </cell>
          <cell r="H11">
            <v>0</v>
          </cell>
          <cell r="I11">
            <v>15455</v>
          </cell>
          <cell r="J11">
            <v>5</v>
          </cell>
          <cell r="K11" t="str">
            <v>WC</v>
          </cell>
        </row>
        <row r="12">
          <cell r="A12">
            <v>6</v>
          </cell>
          <cell r="B12" t="str">
            <v>GOMILA MARTI</v>
          </cell>
          <cell r="C12" t="str">
            <v>JUAN</v>
          </cell>
          <cell r="D12">
            <v>5854163</v>
          </cell>
          <cell r="E12">
            <v>5288</v>
          </cell>
          <cell r="F12" t="str">
            <v>M</v>
          </cell>
          <cell r="G12">
            <v>35711</v>
          </cell>
          <cell r="H12">
            <v>0</v>
          </cell>
          <cell r="I12">
            <v>16432</v>
          </cell>
          <cell r="J12">
            <v>4</v>
          </cell>
        </row>
        <row r="13">
          <cell r="A13">
            <v>7</v>
          </cell>
          <cell r="B13" t="str">
            <v>WARD</v>
          </cell>
          <cell r="C13" t="str">
            <v>OLIVER</v>
          </cell>
          <cell r="D13">
            <v>5889293</v>
          </cell>
          <cell r="E13">
            <v>60371</v>
          </cell>
          <cell r="F13" t="str">
            <v>M</v>
          </cell>
          <cell r="G13">
            <v>35653</v>
          </cell>
          <cell r="H13">
            <v>0</v>
          </cell>
          <cell r="I13">
            <v>18698</v>
          </cell>
          <cell r="J13">
            <v>2</v>
          </cell>
        </row>
        <row r="14">
          <cell r="A14">
            <v>8</v>
          </cell>
          <cell r="B14" t="str">
            <v>CAÑELLAS MELERO</v>
          </cell>
          <cell r="C14" t="str">
            <v>XICO</v>
          </cell>
          <cell r="D14">
            <v>5912044</v>
          </cell>
          <cell r="E14">
            <v>2697</v>
          </cell>
          <cell r="F14" t="str">
            <v>M</v>
          </cell>
          <cell r="G14">
            <v>35683</v>
          </cell>
          <cell r="H14">
            <v>0</v>
          </cell>
          <cell r="I14">
            <v>21456</v>
          </cell>
          <cell r="J14">
            <v>1</v>
          </cell>
        </row>
        <row r="15">
          <cell r="A15">
            <v>9</v>
          </cell>
          <cell r="B15" t="str">
            <v>ROSADO CONEJO</v>
          </cell>
          <cell r="C15" t="str">
            <v>PEDRO</v>
          </cell>
          <cell r="D15">
            <v>5894440</v>
          </cell>
          <cell r="E15">
            <v>2271</v>
          </cell>
          <cell r="F15" t="str">
            <v>M</v>
          </cell>
          <cell r="G15">
            <v>35420</v>
          </cell>
          <cell r="H15">
            <v>0</v>
          </cell>
          <cell r="I15" t="str">
            <v>s/c</v>
          </cell>
          <cell r="J15">
            <v>0</v>
          </cell>
        </row>
        <row r="16">
          <cell r="A16">
            <v>10</v>
          </cell>
          <cell r="B16" t="str">
            <v>ZZZ</v>
          </cell>
          <cell r="C16">
            <v>0</v>
          </cell>
          <cell r="E16" t="str">
            <v/>
          </cell>
          <cell r="F16" t="str">
            <v/>
          </cell>
          <cell r="G16" t="str">
            <v/>
          </cell>
          <cell r="H16" t="str">
            <v/>
          </cell>
          <cell r="I16" t="str">
            <v/>
          </cell>
          <cell r="J16">
            <v>0</v>
          </cell>
        </row>
        <row r="17">
          <cell r="A17">
            <v>11</v>
          </cell>
          <cell r="B17" t="str">
            <v>ZZZ</v>
          </cell>
          <cell r="C17">
            <v>0</v>
          </cell>
          <cell r="E17" t="str">
            <v/>
          </cell>
          <cell r="F17" t="str">
            <v/>
          </cell>
          <cell r="G17" t="str">
            <v/>
          </cell>
          <cell r="H17" t="str">
            <v/>
          </cell>
          <cell r="I17" t="str">
            <v/>
          </cell>
          <cell r="J17">
            <v>0</v>
          </cell>
        </row>
        <row r="18">
          <cell r="A18">
            <v>12</v>
          </cell>
          <cell r="B18" t="str">
            <v>ZZZ</v>
          </cell>
          <cell r="C18">
            <v>0</v>
          </cell>
          <cell r="E18" t="str">
            <v/>
          </cell>
          <cell r="F18" t="str">
            <v/>
          </cell>
          <cell r="G18" t="str">
            <v/>
          </cell>
          <cell r="H18" t="str">
            <v/>
          </cell>
          <cell r="I18" t="str">
            <v/>
          </cell>
          <cell r="J18">
            <v>0</v>
          </cell>
        </row>
        <row r="19">
          <cell r="A19">
            <v>13</v>
          </cell>
          <cell r="B19" t="str">
            <v>ZZZ</v>
          </cell>
          <cell r="C19">
            <v>0</v>
          </cell>
          <cell r="E19" t="str">
            <v/>
          </cell>
          <cell r="F19" t="str">
            <v/>
          </cell>
          <cell r="G19" t="str">
            <v/>
          </cell>
          <cell r="H19" t="str">
            <v/>
          </cell>
          <cell r="I19" t="str">
            <v/>
          </cell>
          <cell r="J19">
            <v>0</v>
          </cell>
        </row>
        <row r="20">
          <cell r="A20">
            <v>14</v>
          </cell>
          <cell r="B20" t="str">
            <v>ZZZ</v>
          </cell>
          <cell r="C20">
            <v>0</v>
          </cell>
          <cell r="E20" t="str">
            <v/>
          </cell>
          <cell r="F20" t="str">
            <v/>
          </cell>
          <cell r="G20" t="str">
            <v/>
          </cell>
          <cell r="H20" t="str">
            <v/>
          </cell>
          <cell r="I20" t="str">
            <v/>
          </cell>
          <cell r="J20">
            <v>0</v>
          </cell>
        </row>
        <row r="21">
          <cell r="A21">
            <v>15</v>
          </cell>
          <cell r="B21" t="str">
            <v>ZZZ</v>
          </cell>
          <cell r="C21">
            <v>0</v>
          </cell>
          <cell r="E21" t="str">
            <v/>
          </cell>
          <cell r="F21" t="str">
            <v/>
          </cell>
          <cell r="G21" t="str">
            <v/>
          </cell>
          <cell r="H21" t="str">
            <v/>
          </cell>
          <cell r="I21" t="str">
            <v/>
          </cell>
          <cell r="J21">
            <v>0</v>
          </cell>
        </row>
        <row r="22">
          <cell r="A22">
            <v>16</v>
          </cell>
          <cell r="B22" t="str">
            <v>ZZZ</v>
          </cell>
          <cell r="C22">
            <v>0</v>
          </cell>
          <cell r="E22" t="str">
            <v/>
          </cell>
          <cell r="F22" t="str">
            <v/>
          </cell>
          <cell r="G22" t="str">
            <v/>
          </cell>
          <cell r="H22" t="str">
            <v/>
          </cell>
          <cell r="I22" t="str">
            <v/>
          </cell>
          <cell r="J22">
            <v>0</v>
          </cell>
        </row>
        <row r="23">
          <cell r="A23">
            <v>17</v>
          </cell>
          <cell r="B23" t="str">
            <v>ZZZ</v>
          </cell>
          <cell r="C23">
            <v>0</v>
          </cell>
          <cell r="E23" t="str">
            <v/>
          </cell>
          <cell r="F23" t="str">
            <v/>
          </cell>
          <cell r="G23" t="str">
            <v/>
          </cell>
          <cell r="H23" t="str">
            <v/>
          </cell>
          <cell r="I23" t="str">
            <v/>
          </cell>
          <cell r="J23">
            <v>0</v>
          </cell>
        </row>
        <row r="24">
          <cell r="A24">
            <v>18</v>
          </cell>
          <cell r="B24" t="str">
            <v>ZZZ</v>
          </cell>
          <cell r="C24">
            <v>0</v>
          </cell>
          <cell r="E24" t="str">
            <v/>
          </cell>
          <cell r="F24" t="str">
            <v/>
          </cell>
          <cell r="G24" t="str">
            <v/>
          </cell>
          <cell r="H24" t="str">
            <v/>
          </cell>
          <cell r="I24" t="str">
            <v/>
          </cell>
          <cell r="J24">
            <v>0</v>
          </cell>
        </row>
        <row r="25">
          <cell r="A25">
            <v>19</v>
          </cell>
          <cell r="B25" t="str">
            <v>ZZZ</v>
          </cell>
          <cell r="C25">
            <v>0</v>
          </cell>
          <cell r="E25" t="str">
            <v/>
          </cell>
          <cell r="F25" t="str">
            <v/>
          </cell>
          <cell r="G25" t="str">
            <v/>
          </cell>
          <cell r="H25" t="str">
            <v/>
          </cell>
          <cell r="I25" t="str">
            <v/>
          </cell>
          <cell r="J25">
            <v>0</v>
          </cell>
        </row>
        <row r="26">
          <cell r="A26">
            <v>20</v>
          </cell>
          <cell r="B26" t="str">
            <v>ZZZ</v>
          </cell>
          <cell r="C26">
            <v>0</v>
          </cell>
          <cell r="E26" t="str">
            <v/>
          </cell>
          <cell r="F26" t="str">
            <v/>
          </cell>
          <cell r="G26" t="str">
            <v/>
          </cell>
          <cell r="H26" t="str">
            <v/>
          </cell>
          <cell r="I26" t="str">
            <v/>
          </cell>
          <cell r="J26">
            <v>0</v>
          </cell>
        </row>
        <row r="27">
          <cell r="A27">
            <v>21</v>
          </cell>
          <cell r="B27" t="str">
            <v>ZZZ</v>
          </cell>
          <cell r="C27">
            <v>0</v>
          </cell>
          <cell r="E27" t="str">
            <v/>
          </cell>
          <cell r="F27" t="str">
            <v/>
          </cell>
          <cell r="G27" t="str">
            <v/>
          </cell>
          <cell r="H27" t="str">
            <v/>
          </cell>
          <cell r="I27" t="str">
            <v/>
          </cell>
          <cell r="J27">
            <v>0</v>
          </cell>
        </row>
        <row r="28">
          <cell r="A28">
            <v>22</v>
          </cell>
          <cell r="B28" t="str">
            <v>ZZZ</v>
          </cell>
          <cell r="C28">
            <v>0</v>
          </cell>
          <cell r="E28" t="str">
            <v/>
          </cell>
          <cell r="F28" t="str">
            <v/>
          </cell>
          <cell r="G28" t="str">
            <v/>
          </cell>
          <cell r="H28" t="str">
            <v/>
          </cell>
          <cell r="I28" t="str">
            <v/>
          </cell>
          <cell r="J28">
            <v>0</v>
          </cell>
        </row>
        <row r="29">
          <cell r="A29">
            <v>23</v>
          </cell>
          <cell r="B29" t="str">
            <v>ZZZ</v>
          </cell>
          <cell r="C29">
            <v>0</v>
          </cell>
          <cell r="E29" t="str">
            <v/>
          </cell>
          <cell r="F29" t="str">
            <v/>
          </cell>
          <cell r="G29" t="str">
            <v/>
          </cell>
          <cell r="H29" t="str">
            <v/>
          </cell>
          <cell r="I29" t="str">
            <v/>
          </cell>
          <cell r="J29">
            <v>0</v>
          </cell>
        </row>
        <row r="30">
          <cell r="A30">
            <v>24</v>
          </cell>
          <cell r="B30" t="str">
            <v>ZZZ</v>
          </cell>
          <cell r="C30">
            <v>0</v>
          </cell>
          <cell r="E30" t="str">
            <v/>
          </cell>
          <cell r="F30" t="str">
            <v/>
          </cell>
          <cell r="G30" t="str">
            <v/>
          </cell>
          <cell r="H30" t="str">
            <v/>
          </cell>
          <cell r="I30" t="str">
            <v/>
          </cell>
          <cell r="J30">
            <v>0</v>
          </cell>
        </row>
        <row r="31">
          <cell r="A31">
            <v>25</v>
          </cell>
          <cell r="B31" t="str">
            <v>ZZZ</v>
          </cell>
          <cell r="C31">
            <v>0</v>
          </cell>
          <cell r="E31" t="str">
            <v/>
          </cell>
          <cell r="F31" t="str">
            <v/>
          </cell>
          <cell r="G31" t="str">
            <v/>
          </cell>
          <cell r="H31" t="str">
            <v/>
          </cell>
          <cell r="I31" t="str">
            <v/>
          </cell>
          <cell r="J31">
            <v>0</v>
          </cell>
        </row>
        <row r="32">
          <cell r="A32">
            <v>26</v>
          </cell>
          <cell r="B32" t="str">
            <v>ZZZ</v>
          </cell>
          <cell r="C32">
            <v>0</v>
          </cell>
          <cell r="E32" t="str">
            <v/>
          </cell>
          <cell r="F32" t="str">
            <v/>
          </cell>
          <cell r="G32" t="str">
            <v/>
          </cell>
          <cell r="H32" t="str">
            <v/>
          </cell>
          <cell r="I32" t="str">
            <v/>
          </cell>
          <cell r="J32">
            <v>0</v>
          </cell>
        </row>
        <row r="33">
          <cell r="A33">
            <v>27</v>
          </cell>
          <cell r="B33" t="str">
            <v>ZZZ</v>
          </cell>
          <cell r="C33">
            <v>0</v>
          </cell>
          <cell r="E33" t="str">
            <v/>
          </cell>
          <cell r="F33" t="str">
            <v/>
          </cell>
          <cell r="G33" t="str">
            <v/>
          </cell>
          <cell r="H33" t="str">
            <v/>
          </cell>
          <cell r="I33" t="str">
            <v/>
          </cell>
          <cell r="J33">
            <v>0</v>
          </cell>
        </row>
        <row r="34">
          <cell r="A34">
            <v>28</v>
          </cell>
          <cell r="B34" t="str">
            <v>ZZZ</v>
          </cell>
          <cell r="C34">
            <v>0</v>
          </cell>
          <cell r="E34" t="str">
            <v/>
          </cell>
          <cell r="F34" t="str">
            <v/>
          </cell>
          <cell r="G34" t="str">
            <v/>
          </cell>
          <cell r="H34" t="str">
            <v/>
          </cell>
          <cell r="I34" t="str">
            <v/>
          </cell>
          <cell r="J34">
            <v>0</v>
          </cell>
        </row>
        <row r="35">
          <cell r="A35">
            <v>29</v>
          </cell>
          <cell r="B35" t="str">
            <v>ZZZ</v>
          </cell>
          <cell r="C35">
            <v>0</v>
          </cell>
          <cell r="E35" t="str">
            <v/>
          </cell>
          <cell r="F35" t="str">
            <v/>
          </cell>
          <cell r="G35" t="str">
            <v/>
          </cell>
          <cell r="H35" t="str">
            <v/>
          </cell>
          <cell r="I35" t="str">
            <v/>
          </cell>
          <cell r="J35">
            <v>0</v>
          </cell>
        </row>
        <row r="36">
          <cell r="A36">
            <v>30</v>
          </cell>
          <cell r="B36" t="str">
            <v>ZZZ</v>
          </cell>
          <cell r="C36">
            <v>0</v>
          </cell>
          <cell r="E36" t="str">
            <v/>
          </cell>
          <cell r="F36" t="str">
            <v/>
          </cell>
          <cell r="G36" t="str">
            <v/>
          </cell>
          <cell r="H36" t="str">
            <v/>
          </cell>
          <cell r="I36" t="str">
            <v/>
          </cell>
          <cell r="J36">
            <v>0</v>
          </cell>
        </row>
        <row r="37">
          <cell r="A37">
            <v>31</v>
          </cell>
          <cell r="B37" t="str">
            <v>ZZZ</v>
          </cell>
          <cell r="C37">
            <v>0</v>
          </cell>
          <cell r="E37" t="str">
            <v/>
          </cell>
          <cell r="F37" t="str">
            <v/>
          </cell>
          <cell r="G37" t="str">
            <v/>
          </cell>
          <cell r="H37" t="str">
            <v/>
          </cell>
          <cell r="I37" t="str">
            <v/>
          </cell>
          <cell r="J37">
            <v>0</v>
          </cell>
        </row>
        <row r="38">
          <cell r="A38">
            <v>32</v>
          </cell>
          <cell r="B38" t="str">
            <v>ZZZ</v>
          </cell>
          <cell r="C38">
            <v>0</v>
          </cell>
          <cell r="E38" t="str">
            <v/>
          </cell>
          <cell r="F38" t="str">
            <v/>
          </cell>
          <cell r="G38" t="str">
            <v/>
          </cell>
          <cell r="H38" t="str">
            <v/>
          </cell>
          <cell r="I38" t="str">
            <v/>
          </cell>
          <cell r="J38">
            <v>0</v>
          </cell>
        </row>
        <row r="39">
          <cell r="A39">
            <v>33</v>
          </cell>
          <cell r="B39" t="str">
            <v>ZZZ</v>
          </cell>
          <cell r="C39">
            <v>0</v>
          </cell>
          <cell r="E39" t="str">
            <v/>
          </cell>
          <cell r="F39" t="str">
            <v/>
          </cell>
          <cell r="G39" t="str">
            <v/>
          </cell>
          <cell r="H39" t="str">
            <v/>
          </cell>
          <cell r="I39" t="str">
            <v/>
          </cell>
          <cell r="J39">
            <v>0</v>
          </cell>
        </row>
        <row r="40">
          <cell r="A40">
            <v>34</v>
          </cell>
          <cell r="B40" t="str">
            <v>ZZZ</v>
          </cell>
          <cell r="C40">
            <v>0</v>
          </cell>
          <cell r="E40" t="str">
            <v/>
          </cell>
          <cell r="F40" t="str">
            <v/>
          </cell>
          <cell r="G40" t="str">
            <v/>
          </cell>
          <cell r="H40" t="str">
            <v/>
          </cell>
          <cell r="I40" t="str">
            <v/>
          </cell>
          <cell r="J40">
            <v>0</v>
          </cell>
        </row>
        <row r="41">
          <cell r="A41">
            <v>35</v>
          </cell>
          <cell r="B41" t="str">
            <v>ZZZ</v>
          </cell>
          <cell r="C41">
            <v>0</v>
          </cell>
          <cell r="E41" t="str">
            <v/>
          </cell>
          <cell r="F41" t="str">
            <v/>
          </cell>
          <cell r="G41" t="str">
            <v/>
          </cell>
          <cell r="H41" t="str">
            <v/>
          </cell>
          <cell r="I41" t="str">
            <v/>
          </cell>
          <cell r="J41">
            <v>0</v>
          </cell>
        </row>
        <row r="42">
          <cell r="A42">
            <v>36</v>
          </cell>
          <cell r="B42" t="str">
            <v>ZZZ</v>
          </cell>
          <cell r="C42">
            <v>0</v>
          </cell>
          <cell r="E42" t="str">
            <v/>
          </cell>
          <cell r="F42" t="str">
            <v/>
          </cell>
          <cell r="G42" t="str">
            <v/>
          </cell>
          <cell r="H42" t="str">
            <v/>
          </cell>
          <cell r="I42" t="str">
            <v/>
          </cell>
          <cell r="J42">
            <v>0</v>
          </cell>
        </row>
        <row r="43">
          <cell r="A43">
            <v>37</v>
          </cell>
          <cell r="B43" t="str">
            <v>ZZZ</v>
          </cell>
          <cell r="C43">
            <v>0</v>
          </cell>
          <cell r="E43" t="str">
            <v/>
          </cell>
          <cell r="F43" t="str">
            <v/>
          </cell>
          <cell r="G43" t="str">
            <v/>
          </cell>
          <cell r="H43" t="str">
            <v/>
          </cell>
          <cell r="I43" t="str">
            <v/>
          </cell>
          <cell r="J43">
            <v>0</v>
          </cell>
        </row>
        <row r="44">
          <cell r="A44">
            <v>38</v>
          </cell>
          <cell r="B44" t="str">
            <v>ZZZ</v>
          </cell>
          <cell r="C44">
            <v>0</v>
          </cell>
          <cell r="E44" t="str">
            <v/>
          </cell>
          <cell r="F44" t="str">
            <v/>
          </cell>
          <cell r="G44" t="str">
            <v/>
          </cell>
          <cell r="H44" t="str">
            <v/>
          </cell>
          <cell r="I44" t="str">
            <v/>
          </cell>
          <cell r="J44">
            <v>0</v>
          </cell>
        </row>
        <row r="45">
          <cell r="A45">
            <v>39</v>
          </cell>
          <cell r="B45" t="str">
            <v>ZZZ</v>
          </cell>
          <cell r="C45">
            <v>0</v>
          </cell>
          <cell r="E45" t="str">
            <v/>
          </cell>
          <cell r="F45" t="str">
            <v/>
          </cell>
          <cell r="G45" t="str">
            <v/>
          </cell>
          <cell r="H45" t="str">
            <v/>
          </cell>
          <cell r="I45" t="str">
            <v/>
          </cell>
          <cell r="J45">
            <v>0</v>
          </cell>
        </row>
        <row r="46">
          <cell r="A46">
            <v>40</v>
          </cell>
          <cell r="B46" t="str">
            <v>ZZZ</v>
          </cell>
          <cell r="C46">
            <v>0</v>
          </cell>
          <cell r="E46" t="str">
            <v/>
          </cell>
          <cell r="F46" t="str">
            <v/>
          </cell>
          <cell r="G46" t="str">
            <v/>
          </cell>
          <cell r="H46" t="str">
            <v/>
          </cell>
          <cell r="I46" t="str">
            <v/>
          </cell>
          <cell r="J46">
            <v>0</v>
          </cell>
        </row>
        <row r="47">
          <cell r="A47">
            <v>41</v>
          </cell>
          <cell r="B47" t="str">
            <v>ZZZ</v>
          </cell>
          <cell r="C47">
            <v>0</v>
          </cell>
          <cell r="E47" t="str">
            <v/>
          </cell>
          <cell r="F47" t="str">
            <v/>
          </cell>
          <cell r="G47" t="str">
            <v/>
          </cell>
          <cell r="H47" t="str">
            <v/>
          </cell>
          <cell r="I47" t="str">
            <v/>
          </cell>
          <cell r="J47">
            <v>0</v>
          </cell>
        </row>
        <row r="48">
          <cell r="A48">
            <v>42</v>
          </cell>
          <cell r="B48" t="str">
            <v>ZZZ</v>
          </cell>
          <cell r="C48">
            <v>0</v>
          </cell>
          <cell r="E48" t="str">
            <v/>
          </cell>
          <cell r="F48" t="str">
            <v/>
          </cell>
          <cell r="G48" t="str">
            <v/>
          </cell>
          <cell r="H48" t="str">
            <v/>
          </cell>
          <cell r="I48" t="str">
            <v/>
          </cell>
          <cell r="J48">
            <v>0</v>
          </cell>
        </row>
        <row r="49">
          <cell r="A49">
            <v>43</v>
          </cell>
          <cell r="B49" t="str">
            <v>ZZZ</v>
          </cell>
          <cell r="C49">
            <v>0</v>
          </cell>
          <cell r="E49" t="str">
            <v/>
          </cell>
          <cell r="F49" t="str">
            <v/>
          </cell>
          <cell r="G49" t="str">
            <v/>
          </cell>
          <cell r="H49" t="str">
            <v/>
          </cell>
          <cell r="I49" t="str">
            <v/>
          </cell>
          <cell r="J49">
            <v>0</v>
          </cell>
        </row>
        <row r="50">
          <cell r="A50">
            <v>44</v>
          </cell>
          <cell r="B50" t="str">
            <v>ZZZ</v>
          </cell>
          <cell r="C50">
            <v>0</v>
          </cell>
          <cell r="E50" t="str">
            <v/>
          </cell>
          <cell r="F50" t="str">
            <v/>
          </cell>
          <cell r="G50" t="str">
            <v/>
          </cell>
          <cell r="H50" t="str">
            <v/>
          </cell>
          <cell r="I50" t="str">
            <v/>
          </cell>
          <cell r="J50">
            <v>0</v>
          </cell>
        </row>
        <row r="51">
          <cell r="A51">
            <v>45</v>
          </cell>
          <cell r="B51" t="str">
            <v>ZZZ</v>
          </cell>
          <cell r="C51">
            <v>0</v>
          </cell>
          <cell r="E51" t="str">
            <v/>
          </cell>
          <cell r="F51" t="str">
            <v/>
          </cell>
          <cell r="G51" t="str">
            <v/>
          </cell>
          <cell r="H51" t="str">
            <v/>
          </cell>
          <cell r="I51" t="str">
            <v/>
          </cell>
          <cell r="J51">
            <v>0</v>
          </cell>
        </row>
        <row r="52">
          <cell r="A52">
            <v>46</v>
          </cell>
          <cell r="B52" t="str">
            <v>ZZZ</v>
          </cell>
          <cell r="C52">
            <v>0</v>
          </cell>
          <cell r="E52" t="str">
            <v/>
          </cell>
          <cell r="F52" t="str">
            <v/>
          </cell>
          <cell r="G52" t="str">
            <v/>
          </cell>
          <cell r="H52" t="str">
            <v/>
          </cell>
          <cell r="I52" t="str">
            <v/>
          </cell>
          <cell r="J52">
            <v>0</v>
          </cell>
        </row>
        <row r="53">
          <cell r="A53">
            <v>47</v>
          </cell>
          <cell r="B53" t="str">
            <v>ZZZ</v>
          </cell>
          <cell r="C53">
            <v>0</v>
          </cell>
          <cell r="E53" t="str">
            <v/>
          </cell>
          <cell r="F53" t="str">
            <v/>
          </cell>
          <cell r="G53" t="str">
            <v/>
          </cell>
          <cell r="H53" t="str">
            <v/>
          </cell>
          <cell r="I53" t="str">
            <v/>
          </cell>
          <cell r="J53">
            <v>0</v>
          </cell>
        </row>
        <row r="54">
          <cell r="A54">
            <v>48</v>
          </cell>
          <cell r="B54" t="str">
            <v>ZZZ</v>
          </cell>
          <cell r="C54">
            <v>0</v>
          </cell>
          <cell r="E54" t="str">
            <v/>
          </cell>
          <cell r="F54" t="str">
            <v/>
          </cell>
          <cell r="G54" t="str">
            <v/>
          </cell>
          <cell r="H54" t="str">
            <v/>
          </cell>
          <cell r="I54" t="str">
            <v/>
          </cell>
          <cell r="J54">
            <v>0</v>
          </cell>
        </row>
        <row r="55">
          <cell r="A55">
            <v>49</v>
          </cell>
          <cell r="B55" t="str">
            <v>ZZZ</v>
          </cell>
          <cell r="C55">
            <v>0</v>
          </cell>
          <cell r="E55" t="str">
            <v/>
          </cell>
          <cell r="F55" t="str">
            <v/>
          </cell>
          <cell r="G55" t="str">
            <v/>
          </cell>
          <cell r="H55" t="str">
            <v/>
          </cell>
          <cell r="I55" t="str">
            <v/>
          </cell>
          <cell r="J55">
            <v>0</v>
          </cell>
        </row>
        <row r="56">
          <cell r="A56">
            <v>50</v>
          </cell>
          <cell r="B56" t="str">
            <v>ZZZ</v>
          </cell>
          <cell r="C56">
            <v>0</v>
          </cell>
          <cell r="E56" t="str">
            <v/>
          </cell>
          <cell r="F56" t="str">
            <v/>
          </cell>
          <cell r="G56" t="str">
            <v/>
          </cell>
          <cell r="H56" t="str">
            <v/>
          </cell>
          <cell r="I56" t="str">
            <v/>
          </cell>
          <cell r="J56">
            <v>0</v>
          </cell>
        </row>
        <row r="57">
          <cell r="A57">
            <v>51</v>
          </cell>
          <cell r="B57" t="str">
            <v>ZZZ</v>
          </cell>
          <cell r="C57">
            <v>0</v>
          </cell>
          <cell r="E57" t="str">
            <v/>
          </cell>
          <cell r="F57" t="str">
            <v/>
          </cell>
          <cell r="G57" t="str">
            <v/>
          </cell>
          <cell r="H57" t="str">
            <v/>
          </cell>
          <cell r="I57" t="str">
            <v/>
          </cell>
          <cell r="J57">
            <v>0</v>
          </cell>
        </row>
        <row r="58">
          <cell r="A58">
            <v>52</v>
          </cell>
          <cell r="B58" t="str">
            <v>ZZZ</v>
          </cell>
          <cell r="C58">
            <v>0</v>
          </cell>
          <cell r="E58" t="str">
            <v/>
          </cell>
          <cell r="F58" t="str">
            <v/>
          </cell>
          <cell r="G58" t="str">
            <v/>
          </cell>
          <cell r="H58" t="str">
            <v/>
          </cell>
          <cell r="I58" t="str">
            <v/>
          </cell>
          <cell r="J58">
            <v>0</v>
          </cell>
        </row>
        <row r="59">
          <cell r="A59">
            <v>53</v>
          </cell>
          <cell r="B59" t="str">
            <v>ZZZ</v>
          </cell>
          <cell r="C59">
            <v>0</v>
          </cell>
          <cell r="E59" t="str">
            <v/>
          </cell>
          <cell r="F59" t="str">
            <v/>
          </cell>
          <cell r="G59" t="str">
            <v/>
          </cell>
          <cell r="H59" t="str">
            <v/>
          </cell>
          <cell r="I59" t="str">
            <v/>
          </cell>
          <cell r="J59">
            <v>0</v>
          </cell>
        </row>
        <row r="60">
          <cell r="A60">
            <v>54</v>
          </cell>
          <cell r="B60" t="str">
            <v>ZZZ</v>
          </cell>
          <cell r="C60">
            <v>0</v>
          </cell>
          <cell r="E60" t="str">
            <v/>
          </cell>
          <cell r="F60" t="str">
            <v/>
          </cell>
          <cell r="G60" t="str">
            <v/>
          </cell>
          <cell r="H60" t="str">
            <v/>
          </cell>
          <cell r="I60" t="str">
            <v/>
          </cell>
          <cell r="J60">
            <v>0</v>
          </cell>
        </row>
        <row r="61">
          <cell r="A61">
            <v>55</v>
          </cell>
          <cell r="B61" t="str">
            <v>ZZZ</v>
          </cell>
          <cell r="C61">
            <v>0</v>
          </cell>
          <cell r="E61" t="str">
            <v/>
          </cell>
          <cell r="F61" t="str">
            <v/>
          </cell>
          <cell r="G61" t="str">
            <v/>
          </cell>
          <cell r="H61" t="str">
            <v/>
          </cell>
          <cell r="I61" t="str">
            <v/>
          </cell>
          <cell r="J61">
            <v>0</v>
          </cell>
        </row>
        <row r="62">
          <cell r="A62">
            <v>56</v>
          </cell>
          <cell r="B62" t="str">
            <v>ZZZ</v>
          </cell>
          <cell r="C62">
            <v>0</v>
          </cell>
          <cell r="E62" t="str">
            <v/>
          </cell>
          <cell r="F62" t="str">
            <v/>
          </cell>
          <cell r="G62" t="str">
            <v/>
          </cell>
          <cell r="H62" t="str">
            <v/>
          </cell>
          <cell r="I62" t="str">
            <v/>
          </cell>
          <cell r="J62">
            <v>0</v>
          </cell>
        </row>
        <row r="63">
          <cell r="A63">
            <v>57</v>
          </cell>
          <cell r="B63" t="str">
            <v>ZZZ</v>
          </cell>
          <cell r="C63">
            <v>0</v>
          </cell>
          <cell r="E63" t="str">
            <v/>
          </cell>
          <cell r="F63" t="str">
            <v/>
          </cell>
          <cell r="G63" t="str">
            <v/>
          </cell>
          <cell r="H63" t="str">
            <v/>
          </cell>
          <cell r="I63" t="str">
            <v/>
          </cell>
          <cell r="J63">
            <v>0</v>
          </cell>
        </row>
        <row r="64">
          <cell r="A64">
            <v>58</v>
          </cell>
          <cell r="B64" t="str">
            <v>ZZZ</v>
          </cell>
          <cell r="C64">
            <v>0</v>
          </cell>
          <cell r="E64" t="str">
            <v/>
          </cell>
          <cell r="F64" t="str">
            <v/>
          </cell>
          <cell r="G64" t="str">
            <v/>
          </cell>
          <cell r="H64" t="str">
            <v/>
          </cell>
          <cell r="I64" t="str">
            <v/>
          </cell>
          <cell r="J64">
            <v>0</v>
          </cell>
        </row>
        <row r="65">
          <cell r="A65">
            <v>59</v>
          </cell>
          <cell r="B65" t="str">
            <v>ZZZ</v>
          </cell>
          <cell r="C65">
            <v>0</v>
          </cell>
          <cell r="E65" t="str">
            <v/>
          </cell>
          <cell r="F65" t="str">
            <v/>
          </cell>
          <cell r="G65" t="str">
            <v/>
          </cell>
          <cell r="H65" t="str">
            <v/>
          </cell>
          <cell r="I65" t="str">
            <v/>
          </cell>
          <cell r="J65">
            <v>0</v>
          </cell>
        </row>
        <row r="66">
          <cell r="A66">
            <v>60</v>
          </cell>
          <cell r="B66" t="str">
            <v>ZZZ</v>
          </cell>
          <cell r="C66">
            <v>0</v>
          </cell>
          <cell r="E66" t="str">
            <v/>
          </cell>
          <cell r="F66" t="str">
            <v/>
          </cell>
          <cell r="G66" t="str">
            <v/>
          </cell>
          <cell r="H66" t="str">
            <v/>
          </cell>
          <cell r="I66" t="str">
            <v/>
          </cell>
          <cell r="J66">
            <v>0</v>
          </cell>
        </row>
        <row r="67">
          <cell r="A67">
            <v>61</v>
          </cell>
          <cell r="B67" t="str">
            <v>ZZZ</v>
          </cell>
          <cell r="C67">
            <v>0</v>
          </cell>
          <cell r="E67" t="str">
            <v/>
          </cell>
          <cell r="F67" t="str">
            <v/>
          </cell>
          <cell r="G67" t="str">
            <v/>
          </cell>
          <cell r="H67" t="str">
            <v/>
          </cell>
          <cell r="I67" t="str">
            <v/>
          </cell>
          <cell r="J67">
            <v>0</v>
          </cell>
        </row>
        <row r="68">
          <cell r="A68">
            <v>62</v>
          </cell>
          <cell r="B68" t="str">
            <v>ZZZ</v>
          </cell>
          <cell r="C68">
            <v>0</v>
          </cell>
          <cell r="E68" t="str">
            <v/>
          </cell>
          <cell r="F68" t="str">
            <v/>
          </cell>
          <cell r="G68" t="str">
            <v/>
          </cell>
          <cell r="H68" t="str">
            <v/>
          </cell>
          <cell r="I68" t="str">
            <v/>
          </cell>
          <cell r="J68">
            <v>0</v>
          </cell>
        </row>
        <row r="69">
          <cell r="A69">
            <v>63</v>
          </cell>
          <cell r="B69" t="str">
            <v>ZZZ</v>
          </cell>
          <cell r="C69">
            <v>0</v>
          </cell>
          <cell r="E69" t="str">
            <v/>
          </cell>
          <cell r="F69" t="str">
            <v/>
          </cell>
          <cell r="G69" t="str">
            <v/>
          </cell>
          <cell r="H69" t="str">
            <v/>
          </cell>
          <cell r="I69" t="str">
            <v/>
          </cell>
          <cell r="J69">
            <v>0</v>
          </cell>
        </row>
        <row r="70">
          <cell r="A70">
            <v>64</v>
          </cell>
          <cell r="B70" t="str">
            <v>ZZZ</v>
          </cell>
          <cell r="C70">
            <v>0</v>
          </cell>
          <cell r="E70" t="str">
            <v/>
          </cell>
          <cell r="F70" t="str">
            <v/>
          </cell>
          <cell r="G70" t="str">
            <v/>
          </cell>
          <cell r="H70" t="str">
            <v/>
          </cell>
          <cell r="I70" t="str">
            <v/>
          </cell>
          <cell r="J70">
            <v>0</v>
          </cell>
        </row>
        <row r="71">
          <cell r="A71">
            <v>65</v>
          </cell>
          <cell r="B71" t="str">
            <v>Bye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36"/>
  <sheetViews>
    <sheetView showGridLines="0" showZeros="0" tabSelected="1" zoomScalePageLayoutView="0" workbookViewId="0" topLeftCell="A1">
      <selection activeCell="A1" sqref="A1:J1"/>
    </sheetView>
  </sheetViews>
  <sheetFormatPr defaultColWidth="9.140625" defaultRowHeight="12.75"/>
  <cols>
    <col min="1" max="1" width="2.7109375" style="98" bestFit="1" customWidth="1"/>
    <col min="2" max="2" width="7.57421875" style="98" customWidth="1"/>
    <col min="3" max="3" width="5.28125" style="98" bestFit="1" customWidth="1"/>
    <col min="4" max="4" width="4.00390625" style="98" customWidth="1"/>
    <col min="5" max="5" width="2.8515625" style="98" bestFit="1" customWidth="1"/>
    <col min="6" max="6" width="24.7109375" style="98" customWidth="1"/>
    <col min="7" max="10" width="13.7109375" style="118" customWidth="1"/>
    <col min="11" max="26" width="9.140625" style="98" customWidth="1"/>
    <col min="27" max="27" width="9.57421875" style="98" hidden="1" customWidth="1"/>
    <col min="28" max="16384" width="9.140625" style="98" customWidth="1"/>
  </cols>
  <sheetData>
    <row r="1" spans="1:10" s="1" customFormat="1" ht="25.5">
      <c r="A1" s="160" t="str">
        <f>('[1]Prep Torneo'!A5)</f>
        <v>XXI MEMORIAL HERMANO TARSICIO</v>
      </c>
      <c r="B1" s="160"/>
      <c r="C1" s="160"/>
      <c r="D1" s="160"/>
      <c r="E1" s="160"/>
      <c r="F1" s="160"/>
      <c r="G1" s="160"/>
      <c r="H1" s="160"/>
      <c r="I1" s="160"/>
      <c r="J1" s="160"/>
    </row>
    <row r="2" spans="1:10" s="2" customFormat="1" ht="12.75">
      <c r="A2" s="161" t="s">
        <v>0</v>
      </c>
      <c r="B2" s="161"/>
      <c r="C2" s="161"/>
      <c r="D2" s="161"/>
      <c r="E2" s="161"/>
      <c r="F2" s="161"/>
      <c r="G2" s="161"/>
      <c r="H2" s="161"/>
      <c r="I2" s="161"/>
      <c r="J2" s="161"/>
    </row>
    <row r="3" spans="1:10" s="6" customFormat="1" ht="9" customHeight="1">
      <c r="A3" s="162" t="s">
        <v>1</v>
      </c>
      <c r="B3" s="162"/>
      <c r="C3" s="162"/>
      <c r="D3" s="162"/>
      <c r="E3" s="162"/>
      <c r="F3" s="3" t="s">
        <v>2</v>
      </c>
      <c r="G3" s="3" t="s">
        <v>3</v>
      </c>
      <c r="H3" s="4"/>
      <c r="I3" s="3" t="s">
        <v>4</v>
      </c>
      <c r="J3" s="99"/>
    </row>
    <row r="4" spans="1:10" s="10" customFormat="1" ht="11.25">
      <c r="A4" s="163">
        <f>('[1]Prep Torneo'!$A$7)</f>
        <v>41218</v>
      </c>
      <c r="B4" s="163"/>
      <c r="C4" s="163"/>
      <c r="D4" s="163"/>
      <c r="E4" s="163"/>
      <c r="F4" s="7" t="str">
        <f>('[1]Prep Torneo'!$B$7)</f>
        <v>FTIB</v>
      </c>
      <c r="G4" s="7" t="str">
        <f>('[1]Prep Torneo'!$C$7)</f>
        <v>PALMA</v>
      </c>
      <c r="H4" s="8"/>
      <c r="I4" s="7" t="str">
        <f>('[1]Prep Torneo'!$D$7)</f>
        <v>C.T. LA SALLE</v>
      </c>
      <c r="J4" s="100"/>
    </row>
    <row r="5" spans="1:10" s="6" customFormat="1" ht="9">
      <c r="A5" s="162" t="s">
        <v>5</v>
      </c>
      <c r="B5" s="162"/>
      <c r="C5" s="162"/>
      <c r="D5" s="162"/>
      <c r="E5" s="162"/>
      <c r="F5" s="11" t="s">
        <v>6</v>
      </c>
      <c r="G5" s="4" t="s">
        <v>7</v>
      </c>
      <c r="H5" s="4"/>
      <c r="I5" s="4"/>
      <c r="J5" s="12" t="s">
        <v>8</v>
      </c>
    </row>
    <row r="6" spans="1:10" s="10" customFormat="1" ht="12" thickBot="1">
      <c r="A6" s="159" t="str">
        <f>('[1]Prep Torneo'!$A$9)</f>
        <v>NO</v>
      </c>
      <c r="B6" s="159"/>
      <c r="C6" s="159"/>
      <c r="D6" s="159"/>
      <c r="E6" s="159"/>
      <c r="F6" s="13" t="str">
        <f>('[1]Prep Torneo'!$B$9)</f>
        <v>BENJAMÍN</v>
      </c>
      <c r="G6" s="13" t="str">
        <f>('[1]Prep Torneo'!$C$9)</f>
        <v>MASCULINO</v>
      </c>
      <c r="H6" s="14"/>
      <c r="I6" s="13"/>
      <c r="J6" s="15" t="str">
        <f>CONCATENATE('[1]Prep Torneo'!$D$9," ",'[1]Prep Torneo'!$E$9)</f>
        <v>PEP JORDI MATAS RAMIS</v>
      </c>
    </row>
    <row r="7" spans="1:10" s="20" customFormat="1" ht="9">
      <c r="A7" s="16"/>
      <c r="B7" s="17" t="s">
        <v>9</v>
      </c>
      <c r="C7" s="18" t="s">
        <v>10</v>
      </c>
      <c r="D7" s="18" t="s">
        <v>11</v>
      </c>
      <c r="E7" s="17" t="s">
        <v>12</v>
      </c>
      <c r="F7" s="17" t="s">
        <v>13</v>
      </c>
      <c r="G7" s="18" t="s">
        <v>15</v>
      </c>
      <c r="H7" s="18" t="s">
        <v>16</v>
      </c>
      <c r="I7" s="18" t="s">
        <v>50</v>
      </c>
      <c r="J7" s="18"/>
    </row>
    <row r="8" spans="1:10" s="20" customFormat="1" ht="7.5" customHeight="1">
      <c r="A8" s="21"/>
      <c r="B8" s="22"/>
      <c r="C8" s="23"/>
      <c r="D8" s="23"/>
      <c r="E8" s="24"/>
      <c r="F8" s="25"/>
      <c r="G8" s="23"/>
      <c r="H8" s="23"/>
      <c r="I8" s="23"/>
      <c r="J8" s="23"/>
    </row>
    <row r="9" spans="1:27" s="77" customFormat="1" ht="18" customHeight="1">
      <c r="A9" s="75">
        <v>1</v>
      </c>
      <c r="B9" s="27">
        <f>IF($E9="","",VLOOKUP($E9,'[1]Prep Sorteo'!$A$7:$M$71,4,FALSE))</f>
        <v>5900718</v>
      </c>
      <c r="C9" s="28">
        <f>IF($E9="","",VLOOKUP($E9,'[1]Prep Sorteo'!$A$7:$M$71,9,FALSE))</f>
        <v>5215</v>
      </c>
      <c r="D9" s="28">
        <f>IF($E9="","",VLOOKUP($E9,'[1]Prep Sorteo'!$A$7:$M$71,11,FALSE))</f>
        <v>0</v>
      </c>
      <c r="E9" s="29">
        <v>1</v>
      </c>
      <c r="F9" s="30" t="str">
        <f>IF($E9="","",CONCATENATE(VLOOKUP($E9,'[1]Prep Sorteo'!$A$7:$M$71,2,FALSE),", ",VLOOKUP($E9,'[1]Prep Sorteo'!$A$7:$M$71,3,FALSE)))</f>
        <v>RUIZ PALACIO, ISMAEL</v>
      </c>
      <c r="G9" s="101"/>
      <c r="H9" s="101"/>
      <c r="I9" s="101"/>
      <c r="J9" s="32">
        <f>'[1]Prep Sorteo'!G3</f>
        <v>4</v>
      </c>
      <c r="AA9" s="78">
        <f>IF($E9="","",VLOOKUP($E9,'[1]Prep Sorteo'!$A$7:$M$71,10,FALSE))</f>
        <v>52</v>
      </c>
    </row>
    <row r="10" spans="1:27" s="77" customFormat="1" ht="18" customHeight="1">
      <c r="A10" s="79"/>
      <c r="B10" s="90"/>
      <c r="C10" s="81"/>
      <c r="D10" s="81"/>
      <c r="E10" s="94"/>
      <c r="F10" s="83"/>
      <c r="G10" s="102" t="s">
        <v>156</v>
      </c>
      <c r="H10" s="103"/>
      <c r="I10" s="94"/>
      <c r="J10" s="94"/>
      <c r="AA10" s="78">
        <f>IF($E10="","",VLOOKUP($E10,'[1]Prep Sorteo'!$A$7:$M$71,10,FALSE))</f>
      </c>
    </row>
    <row r="11" spans="1:27" s="77" customFormat="1" ht="18" customHeight="1">
      <c r="A11" s="79">
        <v>2</v>
      </c>
      <c r="B11" s="104">
        <f>IF($E11="","",VLOOKUP($E11,'[1]Prep Sorteo'!$A$7:$M$71,4,FALSE))</f>
        <v>5904801</v>
      </c>
      <c r="C11" s="105">
        <f>IF($E11="","",VLOOKUP($E11,'[1]Prep Sorteo'!$A$7:$M$71,9,FALSE))</f>
        <v>15455</v>
      </c>
      <c r="D11" s="105">
        <f>IF($E11="","",VLOOKUP($E11,'[1]Prep Sorteo'!$A$7:$M$71,11,FALSE))</f>
        <v>0</v>
      </c>
      <c r="E11" s="106">
        <v>8</v>
      </c>
      <c r="F11" s="107" t="str">
        <f>IF($E11="","",CONCATENATE(VLOOKUP($E11,'[1]Prep Sorteo'!$A$7:$M$71,2,FALSE),", ",VLOOKUP($E11,'[1]Prep Sorteo'!$A$7:$M$71,3,FALSE)))</f>
        <v>COMAS NADAL, JAUME</v>
      </c>
      <c r="G11" s="121" t="s">
        <v>121</v>
      </c>
      <c r="H11" s="103"/>
      <c r="I11" s="94"/>
      <c r="J11" s="94"/>
      <c r="AA11" s="78">
        <f>IF($E11="","",VLOOKUP($E11,'[1]Prep Sorteo'!$A$7:$M$71,10,FALSE))</f>
        <v>5</v>
      </c>
    </row>
    <row r="12" spans="1:27" s="77" customFormat="1" ht="18" customHeight="1">
      <c r="A12" s="79"/>
      <c r="B12" s="90"/>
      <c r="C12" s="81"/>
      <c r="D12" s="81"/>
      <c r="E12" s="82"/>
      <c r="F12" s="87"/>
      <c r="G12" s="108"/>
      <c r="H12" s="102" t="s">
        <v>156</v>
      </c>
      <c r="I12" s="103"/>
      <c r="J12" s="94"/>
      <c r="AA12" s="78">
        <f>IF($E12="","",VLOOKUP($E12,'[1]Prep Sorteo'!$A$7:$M$71,10,FALSE))</f>
      </c>
    </row>
    <row r="13" spans="1:27" s="77" customFormat="1" ht="18" customHeight="1">
      <c r="A13" s="75">
        <v>3</v>
      </c>
      <c r="B13" s="104">
        <f>IF($E13="","",VLOOKUP($E13,'[1]Prep Sorteo'!$A$7:$M$71,4,FALSE))</f>
        <v>5890745</v>
      </c>
      <c r="C13" s="105">
        <f>IF($E13="","",VLOOKUP($E13,'[1]Prep Sorteo'!$A$7:$M$71,9,FALSE))</f>
        <v>6615</v>
      </c>
      <c r="D13" s="105">
        <f>IF($E13="","",VLOOKUP($E13,'[1]Prep Sorteo'!$A$7:$M$71,11,FALSE))</f>
        <v>0</v>
      </c>
      <c r="E13" s="106">
        <v>3</v>
      </c>
      <c r="F13" s="110" t="str">
        <f>IF($E13="","",CONCATENATE(VLOOKUP($E13,'[1]Prep Sorteo'!$A$7:$M$71,2,FALSE),", ",VLOOKUP($E13,'[1]Prep Sorteo'!$A$7:$M$71,3,FALSE)))</f>
        <v>TRIBALDOS RODRIGUEZ, GASPAR EMI</v>
      </c>
      <c r="G13" s="108"/>
      <c r="H13" s="121" t="s">
        <v>88</v>
      </c>
      <c r="I13" s="103"/>
      <c r="J13" s="94"/>
      <c r="AA13" s="78">
        <f>IF($E13="","",VLOOKUP($E13,'[1]Prep Sorteo'!$A$7:$M$71,10,FALSE))</f>
        <v>36</v>
      </c>
    </row>
    <row r="14" spans="1:27" s="77" customFormat="1" ht="18" customHeight="1">
      <c r="A14" s="79"/>
      <c r="B14" s="90"/>
      <c r="C14" s="81"/>
      <c r="D14" s="81"/>
      <c r="E14" s="82"/>
      <c r="F14" s="83"/>
      <c r="G14" s="111" t="s">
        <v>158</v>
      </c>
      <c r="H14" s="108"/>
      <c r="I14" s="103"/>
      <c r="J14" s="94"/>
      <c r="AA14" s="78">
        <f>IF($E14="","",VLOOKUP($E14,'[1]Prep Sorteo'!$A$7:$M$71,10,FALSE))</f>
      </c>
    </row>
    <row r="15" spans="1:27" s="77" customFormat="1" ht="18" customHeight="1">
      <c r="A15" s="79">
        <v>4</v>
      </c>
      <c r="B15" s="104">
        <f>IF($E15="","",VLOOKUP($E15,'[1]Prep Sorteo'!$A$7:$M$71,4,FALSE))</f>
        <v>5892064</v>
      </c>
      <c r="C15" s="105">
        <f>IF($E15="","",VLOOKUP($E15,'[1]Prep Sorteo'!$A$7:$M$71,9,FALSE))</f>
        <v>8703</v>
      </c>
      <c r="D15" s="105">
        <f>IF($E15="","",VLOOKUP($E15,'[1]Prep Sorteo'!$A$7:$M$71,11,FALSE))</f>
        <v>0</v>
      </c>
      <c r="E15" s="106">
        <v>6</v>
      </c>
      <c r="F15" s="107" t="str">
        <f>IF($E15="","",CONCATENATE(VLOOKUP($E15,'[1]Prep Sorteo'!$A$7:$M$71,2,FALSE),", ",VLOOKUP($E15,'[1]Prep Sorteo'!$A$7:$M$71,3,FALSE)))</f>
        <v>LLOMPART JAUME, RAFAEL</v>
      </c>
      <c r="G15" s="103" t="s">
        <v>157</v>
      </c>
      <c r="H15" s="108"/>
      <c r="I15" s="103"/>
      <c r="J15" s="94"/>
      <c r="AA15" s="78">
        <f>IF($E15="","",VLOOKUP($E15,'[1]Prep Sorteo'!$A$7:$M$71,10,FALSE))</f>
        <v>22</v>
      </c>
    </row>
    <row r="16" spans="1:27" s="77" customFormat="1" ht="18" customHeight="1">
      <c r="A16" s="79"/>
      <c r="B16" s="90"/>
      <c r="C16" s="81"/>
      <c r="D16" s="81"/>
      <c r="E16" s="94"/>
      <c r="F16" s="87"/>
      <c r="G16" s="94"/>
      <c r="H16" s="108"/>
      <c r="I16" s="109" t="s">
        <v>156</v>
      </c>
      <c r="J16" s="103"/>
      <c r="AA16" s="78">
        <f>IF($E16="","",VLOOKUP($E16,'[1]Prep Sorteo'!$A$7:$M$71,10,FALSE))</f>
      </c>
    </row>
    <row r="17" spans="1:27" s="77" customFormat="1" ht="18" customHeight="1">
      <c r="A17" s="79">
        <v>5</v>
      </c>
      <c r="B17" s="104">
        <f>IF($E17="","",VLOOKUP($E17,'[1]Prep Sorteo'!$A$7:$M$71,4,FALSE))</f>
        <v>5902722</v>
      </c>
      <c r="C17" s="105">
        <f>IF($E17="","",VLOOKUP($E17,'[1]Prep Sorteo'!$A$7:$M$71,9,FALSE))</f>
        <v>8703</v>
      </c>
      <c r="D17" s="105">
        <f>IF($E17="","",VLOOKUP($E17,'[1]Prep Sorteo'!$A$7:$M$71,11,FALSE))</f>
        <v>0</v>
      </c>
      <c r="E17" s="106">
        <v>7</v>
      </c>
      <c r="F17" s="110" t="str">
        <f>IF($E17="","",CONCATENATE(VLOOKUP($E17,'[1]Prep Sorteo'!$A$7:$M$71,2,FALSE),", ",VLOOKUP($E17,'[1]Prep Sorteo'!$A$7:$M$71,3,FALSE)))</f>
        <v>PASCUAL BOSCH, ANDREU</v>
      </c>
      <c r="G17" s="94"/>
      <c r="H17" s="108"/>
      <c r="I17" s="123" t="s">
        <v>162</v>
      </c>
      <c r="J17" s="94"/>
      <c r="AA17" s="78">
        <f>IF($E17="","",VLOOKUP($E17,'[1]Prep Sorteo'!$A$7:$M$71,10,FALSE))</f>
        <v>22</v>
      </c>
    </row>
    <row r="18" spans="1:27" s="77" customFormat="1" ht="18" customHeight="1">
      <c r="A18" s="79"/>
      <c r="B18" s="90"/>
      <c r="C18" s="81"/>
      <c r="D18" s="81"/>
      <c r="E18" s="94"/>
      <c r="F18" s="83"/>
      <c r="G18" s="109" t="s">
        <v>159</v>
      </c>
      <c r="H18" s="108"/>
      <c r="I18" s="103"/>
      <c r="J18" s="94"/>
      <c r="AA18" s="78">
        <f>IF($E18="","",VLOOKUP($E18,'[1]Prep Sorteo'!$A$7:$M$71,10,FALSE))</f>
      </c>
    </row>
    <row r="19" spans="1:27" s="77" customFormat="1" ht="18" customHeight="1">
      <c r="A19" s="75">
        <v>6</v>
      </c>
      <c r="B19" s="104">
        <f>IF($E19="","",VLOOKUP($E19,'[1]Prep Sorteo'!$A$7:$M$71,4,FALSE))</f>
        <v>5893921</v>
      </c>
      <c r="C19" s="105">
        <f>IF($E19="","",VLOOKUP($E19,'[1]Prep Sorteo'!$A$7:$M$71,9,FALSE))</f>
        <v>7534</v>
      </c>
      <c r="D19" s="105">
        <f>IF($E19="","",VLOOKUP($E19,'[1]Prep Sorteo'!$A$7:$M$71,11,FALSE))</f>
        <v>0</v>
      </c>
      <c r="E19" s="106">
        <v>4</v>
      </c>
      <c r="F19" s="107" t="str">
        <f>IF($E19="","",CONCATENATE(VLOOKUP($E19,'[1]Prep Sorteo'!$A$7:$M$71,2,FALSE),", ",VLOOKUP($E19,'[1]Prep Sorteo'!$A$7:$M$71,3,FALSE)))</f>
        <v>CABOT SABATER, TONI</v>
      </c>
      <c r="G19" s="121" t="s">
        <v>160</v>
      </c>
      <c r="H19" s="108"/>
      <c r="I19" s="103"/>
      <c r="J19" s="94"/>
      <c r="AA19" s="78">
        <f>IF($E19="","",VLOOKUP($E19,'[1]Prep Sorteo'!$A$7:$M$71,10,FALSE))</f>
        <v>29</v>
      </c>
    </row>
    <row r="20" spans="1:27" s="77" customFormat="1" ht="18" customHeight="1">
      <c r="A20" s="79"/>
      <c r="B20" s="90"/>
      <c r="C20" s="81"/>
      <c r="D20" s="81"/>
      <c r="E20" s="82"/>
      <c r="F20" s="87"/>
      <c r="G20" s="108"/>
      <c r="H20" s="111" t="s">
        <v>161</v>
      </c>
      <c r="I20" s="103"/>
      <c r="J20" s="94"/>
      <c r="AA20" s="78">
        <f>IF($E20="","",VLOOKUP($E20,'[1]Prep Sorteo'!$A$7:$M$71,10,FALSE))</f>
      </c>
    </row>
    <row r="21" spans="1:27" s="77" customFormat="1" ht="18" customHeight="1">
      <c r="A21" s="79">
        <v>7</v>
      </c>
      <c r="B21" s="104">
        <f>IF($E21="","",VLOOKUP($E21,'[1]Prep Sorteo'!$A$7:$M$71,4,FALSE))</f>
        <v>5896503</v>
      </c>
      <c r="C21" s="105">
        <f>IF($E21="","",VLOOKUP($E21,'[1]Prep Sorteo'!$A$7:$M$71,9,FALSE))</f>
        <v>0</v>
      </c>
      <c r="D21" s="105">
        <f>IF($E21="","",VLOOKUP($E21,'[1]Prep Sorteo'!$A$7:$M$71,11,FALSE))</f>
        <v>0</v>
      </c>
      <c r="E21" s="106">
        <v>5</v>
      </c>
      <c r="F21" s="110" t="str">
        <f>IF($E21="","",CONCATENATE(VLOOKUP($E21,'[1]Prep Sorteo'!$A$7:$M$71,2,FALSE),", ",VLOOKUP($E21,'[1]Prep Sorteo'!$A$7:$M$71,3,FALSE)))</f>
        <v>ORZABAL GABRIELLI, JUAN IGNAC</v>
      </c>
      <c r="G21" s="108"/>
      <c r="H21" s="94" t="s">
        <v>123</v>
      </c>
      <c r="I21" s="103"/>
      <c r="J21" s="94"/>
      <c r="AA21" s="78">
        <f>IF($E21="","",VLOOKUP($E21,'[1]Prep Sorteo'!$A$7:$M$71,10,FALSE))</f>
        <v>29</v>
      </c>
    </row>
    <row r="22" spans="1:27" s="77" customFormat="1" ht="18" customHeight="1">
      <c r="A22" s="79"/>
      <c r="B22" s="90"/>
      <c r="C22" s="81"/>
      <c r="D22" s="81"/>
      <c r="E22" s="82"/>
      <c r="F22" s="83"/>
      <c r="G22" s="111" t="s">
        <v>161</v>
      </c>
      <c r="H22" s="103"/>
      <c r="I22" s="103"/>
      <c r="J22" s="94"/>
      <c r="AA22" s="78">
        <f>IF($E22="","",VLOOKUP($E22,'[1]Prep Sorteo'!$A$7:$M$71,10,FALSE))</f>
      </c>
    </row>
    <row r="23" spans="1:27" s="77" customFormat="1" ht="18" customHeight="1">
      <c r="A23" s="75">
        <v>8</v>
      </c>
      <c r="B23" s="104">
        <f>IF($E23="","",VLOOKUP($E23,'[1]Prep Sorteo'!$A$7:$M$71,4,FALSE))</f>
        <v>5864203</v>
      </c>
      <c r="C23" s="105">
        <f>IF($E23="","",VLOOKUP($E23,'[1]Prep Sorteo'!$A$7:$M$71,9,FALSE))</f>
        <v>6180</v>
      </c>
      <c r="D23" s="105">
        <f>IF($E23="","",VLOOKUP($E23,'[1]Prep Sorteo'!$A$7:$M$71,11,FALSE))</f>
        <v>0</v>
      </c>
      <c r="E23" s="112">
        <v>2</v>
      </c>
      <c r="F23" s="107" t="str">
        <f>IF($E23="","",CONCATENATE(VLOOKUP($E23,'[1]Prep Sorteo'!$A$7:$M$71,2,FALSE),", ",VLOOKUP($E23,'[1]Prep Sorteo'!$A$7:$M$71,3,FALSE)))</f>
        <v>SANCHEZ GONZALEZ, ALEJANDRO</v>
      </c>
      <c r="G23" s="103" t="s">
        <v>97</v>
      </c>
      <c r="H23" s="103"/>
      <c r="I23" s="103"/>
      <c r="J23" s="94"/>
      <c r="AA23" s="78">
        <f>IF($E23="","",VLOOKUP($E23,'[1]Prep Sorteo'!$A$7:$M$71,10,FALSE))</f>
        <v>40</v>
      </c>
    </row>
    <row r="24" spans="1:27" s="77" customFormat="1" ht="18" customHeight="1" thickBot="1">
      <c r="A24" s="103"/>
      <c r="B24" s="113"/>
      <c r="C24" s="94"/>
      <c r="D24" s="94"/>
      <c r="E24" s="82"/>
      <c r="F24" s="101"/>
      <c r="G24" s="94"/>
      <c r="H24" s="103"/>
      <c r="I24" s="114"/>
      <c r="J24" s="115"/>
      <c r="AA24" s="78"/>
    </row>
    <row r="25" spans="1:10" s="55" customFormat="1" ht="9" customHeight="1">
      <c r="A25" s="134" t="s">
        <v>25</v>
      </c>
      <c r="B25" s="135"/>
      <c r="C25" s="135"/>
      <c r="D25" s="136"/>
      <c r="E25" s="53" t="s">
        <v>26</v>
      </c>
      <c r="F25" s="54" t="s">
        <v>27</v>
      </c>
      <c r="G25" s="152" t="s">
        <v>28</v>
      </c>
      <c r="H25" s="153"/>
      <c r="I25" s="154" t="s">
        <v>29</v>
      </c>
      <c r="J25" s="155"/>
    </row>
    <row r="26" spans="1:10" s="55" customFormat="1" ht="9" customHeight="1" thickBot="1">
      <c r="A26" s="156">
        <v>41215</v>
      </c>
      <c r="B26" s="157"/>
      <c r="C26" s="157"/>
      <c r="D26" s="158"/>
      <c r="E26" s="116">
        <v>1</v>
      </c>
      <c r="F26" s="57" t="str">
        <f>F9</f>
        <v>RUIZ PALACIO, ISMAEL</v>
      </c>
      <c r="G26" s="137"/>
      <c r="H26" s="138"/>
      <c r="I26" s="139"/>
      <c r="J26" s="140"/>
    </row>
    <row r="27" spans="1:10" s="55" customFormat="1" ht="9" customHeight="1">
      <c r="A27" s="146" t="s">
        <v>30</v>
      </c>
      <c r="B27" s="147"/>
      <c r="C27" s="147"/>
      <c r="D27" s="148"/>
      <c r="E27" s="117">
        <v>2</v>
      </c>
      <c r="F27" s="59" t="str">
        <f>F23</f>
        <v>SANCHEZ GONZALEZ, ALEJANDRO</v>
      </c>
      <c r="G27" s="137"/>
      <c r="H27" s="138"/>
      <c r="I27" s="139"/>
      <c r="J27" s="140"/>
    </row>
    <row r="28" spans="1:10" s="55" customFormat="1" ht="9" customHeight="1" thickBot="1">
      <c r="A28" s="149" t="s">
        <v>31</v>
      </c>
      <c r="B28" s="150"/>
      <c r="C28" s="150"/>
      <c r="D28" s="151"/>
      <c r="E28" s="117">
        <v>3</v>
      </c>
      <c r="F28" s="59" t="str">
        <f>IF($E$13=3,$F$13,IF($E$19=3,$F$19,""))</f>
        <v>TRIBALDOS RODRIGUEZ, GASPAR EMI</v>
      </c>
      <c r="G28" s="137"/>
      <c r="H28" s="138"/>
      <c r="I28" s="139"/>
      <c r="J28" s="140"/>
    </row>
    <row r="29" spans="1:10" s="55" customFormat="1" ht="9" customHeight="1">
      <c r="A29" s="134" t="s">
        <v>32</v>
      </c>
      <c r="B29" s="135"/>
      <c r="C29" s="135"/>
      <c r="D29" s="136"/>
      <c r="E29" s="117">
        <v>4</v>
      </c>
      <c r="F29" s="59" t="str">
        <f>IF($E$13=4,$F$13,IF($E$19=4,$F$19,""))</f>
        <v>CABOT SABATER, TONI</v>
      </c>
      <c r="G29" s="137"/>
      <c r="H29" s="138"/>
      <c r="I29" s="139"/>
      <c r="J29" s="140"/>
    </row>
    <row r="30" spans="1:10" s="55" customFormat="1" ht="9" customHeight="1" thickBot="1">
      <c r="A30" s="143"/>
      <c r="B30" s="144"/>
      <c r="C30" s="144"/>
      <c r="D30" s="145"/>
      <c r="E30" s="60"/>
      <c r="F30" s="61"/>
      <c r="G30" s="137"/>
      <c r="H30" s="138"/>
      <c r="I30" s="139"/>
      <c r="J30" s="140"/>
    </row>
    <row r="31" spans="1:10" s="55" customFormat="1" ht="9" customHeight="1">
      <c r="A31" s="134" t="s">
        <v>33</v>
      </c>
      <c r="B31" s="135"/>
      <c r="C31" s="135"/>
      <c r="D31" s="136"/>
      <c r="E31" s="60"/>
      <c r="F31" s="61"/>
      <c r="G31" s="137"/>
      <c r="H31" s="138"/>
      <c r="I31" s="139"/>
      <c r="J31" s="140"/>
    </row>
    <row r="32" spans="1:10" s="55" customFormat="1" ht="9" customHeight="1">
      <c r="A32" s="141" t="str">
        <f>J6</f>
        <v>PEP JORDI MATAS RAMIS</v>
      </c>
      <c r="B32" s="124"/>
      <c r="C32" s="124"/>
      <c r="D32" s="142"/>
      <c r="E32" s="60"/>
      <c r="F32" s="61"/>
      <c r="G32" s="137"/>
      <c r="H32" s="138"/>
      <c r="I32" s="139"/>
      <c r="J32" s="140"/>
    </row>
    <row r="33" spans="1:10" s="55" customFormat="1" ht="9" customHeight="1" thickBot="1">
      <c r="A33" s="126">
        <f>('[1]Prep Torneo'!$E$7)</f>
        <v>3208825</v>
      </c>
      <c r="B33" s="127"/>
      <c r="C33" s="127"/>
      <c r="D33" s="128"/>
      <c r="E33" s="62"/>
      <c r="F33" s="63"/>
      <c r="G33" s="129"/>
      <c r="H33" s="130"/>
      <c r="I33" s="131"/>
      <c r="J33" s="132"/>
    </row>
    <row r="34" spans="2:10" s="55" customFormat="1" ht="12.75">
      <c r="B34" s="64" t="s">
        <v>34</v>
      </c>
      <c r="F34" s="65"/>
      <c r="G34" s="65"/>
      <c r="H34" s="66"/>
      <c r="I34" s="133" t="s">
        <v>35</v>
      </c>
      <c r="J34" s="133"/>
    </row>
    <row r="35" spans="6:10" s="55" customFormat="1" ht="12.75">
      <c r="F35" s="67" t="s">
        <v>36</v>
      </c>
      <c r="G35" s="125" t="s">
        <v>37</v>
      </c>
      <c r="H35" s="125"/>
      <c r="I35" s="65"/>
      <c r="J35" s="66"/>
    </row>
    <row r="36" ht="12.75">
      <c r="J36" s="119">
        <v>41238</v>
      </c>
    </row>
    <row r="38" ht="12.75"/>
    <row r="39" ht="12.75"/>
  </sheetData>
  <sheetProtection password="CC8C" sheet="1" formatCells="0"/>
  <mergeCells count="35">
    <mergeCell ref="A6:E6"/>
    <mergeCell ref="A1:J1"/>
    <mergeCell ref="A2:J2"/>
    <mergeCell ref="A3:E3"/>
    <mergeCell ref="A4:E4"/>
    <mergeCell ref="A5:E5"/>
    <mergeCell ref="A25:D25"/>
    <mergeCell ref="G25:H25"/>
    <mergeCell ref="I25:J25"/>
    <mergeCell ref="A26:D26"/>
    <mergeCell ref="G26:H26"/>
    <mergeCell ref="I26:J26"/>
    <mergeCell ref="A27:D27"/>
    <mergeCell ref="G27:H27"/>
    <mergeCell ref="I27:J27"/>
    <mergeCell ref="A28:D28"/>
    <mergeCell ref="G28:H28"/>
    <mergeCell ref="I28:J28"/>
    <mergeCell ref="A29:D29"/>
    <mergeCell ref="G29:H29"/>
    <mergeCell ref="I29:J29"/>
    <mergeCell ref="A30:D30"/>
    <mergeCell ref="G30:H30"/>
    <mergeCell ref="I30:J30"/>
    <mergeCell ref="A31:D31"/>
    <mergeCell ref="G31:H31"/>
    <mergeCell ref="I31:J31"/>
    <mergeCell ref="A32:D32"/>
    <mergeCell ref="G32:H32"/>
    <mergeCell ref="I32:J32"/>
    <mergeCell ref="G35:H35"/>
    <mergeCell ref="A33:D33"/>
    <mergeCell ref="G33:H33"/>
    <mergeCell ref="I33:J33"/>
    <mergeCell ref="I34:J34"/>
  </mergeCells>
  <conditionalFormatting sqref="F9 B9:D9 B11:D11 F11 F13 B13:D13 B15:D15 F15 F17 B17:D17 B19:D19 F19 F21 B21:D21 B23:D23 F23">
    <cfRule type="expression" priority="2" dxfId="1" stopIfTrue="1">
      <formula>AND($E9&lt;=$J$9,$AA9&gt;0,$D9&lt;&gt;"LL")</formula>
    </cfRule>
  </conditionalFormatting>
  <conditionalFormatting sqref="E9 E11 E13 E15 E17 E19 E21 E23">
    <cfRule type="expression" priority="1" dxfId="0" stopIfTrue="1">
      <formula>AND($E9&lt;=$J$9,$AA9&gt;0,$D9&lt;&gt;"LL")</formula>
    </cfRule>
  </conditionalFormatting>
  <printOptions horizontalCentered="1" verticalCentered="1"/>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A36"/>
  <sheetViews>
    <sheetView showGridLines="0" showZeros="0" zoomScalePageLayoutView="0" workbookViewId="0" topLeftCell="A1">
      <selection activeCell="A1" sqref="A1:J1"/>
    </sheetView>
  </sheetViews>
  <sheetFormatPr defaultColWidth="9.140625" defaultRowHeight="12.75"/>
  <cols>
    <col min="1" max="1" width="2.7109375" style="98" bestFit="1" customWidth="1"/>
    <col min="2" max="2" width="7.57421875" style="98" customWidth="1"/>
    <col min="3" max="3" width="5.28125" style="98" bestFit="1" customWidth="1"/>
    <col min="4" max="4" width="4.00390625" style="98" customWidth="1"/>
    <col min="5" max="5" width="2.8515625" style="98" bestFit="1" customWidth="1"/>
    <col min="6" max="6" width="24.7109375" style="98" customWidth="1"/>
    <col min="7" max="10" width="13.7109375" style="118" customWidth="1"/>
    <col min="11" max="26" width="9.140625" style="98" customWidth="1"/>
    <col min="27" max="27" width="9.57421875" style="98" hidden="1" customWidth="1"/>
    <col min="28" max="16384" width="9.140625" style="98" customWidth="1"/>
  </cols>
  <sheetData>
    <row r="1" spans="1:10" s="1" customFormat="1" ht="25.5">
      <c r="A1" s="160" t="str">
        <f>('[2]Prep Torneo'!A5)</f>
        <v>XXI MEMORIAL HERMANO TARSICIO</v>
      </c>
      <c r="B1" s="160"/>
      <c r="C1" s="160"/>
      <c r="D1" s="160"/>
      <c r="E1" s="160"/>
      <c r="F1" s="160"/>
      <c r="G1" s="160"/>
      <c r="H1" s="160"/>
      <c r="I1" s="160"/>
      <c r="J1" s="160"/>
    </row>
    <row r="2" spans="1:10" s="2" customFormat="1" ht="12.75">
      <c r="A2" s="161" t="s">
        <v>0</v>
      </c>
      <c r="B2" s="161"/>
      <c r="C2" s="161"/>
      <c r="D2" s="161"/>
      <c r="E2" s="161"/>
      <c r="F2" s="161"/>
      <c r="G2" s="161"/>
      <c r="H2" s="161"/>
      <c r="I2" s="161"/>
      <c r="J2" s="161"/>
    </row>
    <row r="3" spans="1:10" s="6" customFormat="1" ht="9" customHeight="1">
      <c r="A3" s="162" t="s">
        <v>1</v>
      </c>
      <c r="B3" s="162"/>
      <c r="C3" s="162"/>
      <c r="D3" s="162"/>
      <c r="E3" s="162"/>
      <c r="F3" s="3" t="s">
        <v>2</v>
      </c>
      <c r="G3" s="3" t="s">
        <v>3</v>
      </c>
      <c r="H3" s="4"/>
      <c r="I3" s="3" t="s">
        <v>4</v>
      </c>
      <c r="J3" s="99"/>
    </row>
    <row r="4" spans="1:10" s="10" customFormat="1" ht="11.25">
      <c r="A4" s="163">
        <f>('[2]Prep Torneo'!$A$7)</f>
        <v>41218</v>
      </c>
      <c r="B4" s="163"/>
      <c r="C4" s="163"/>
      <c r="D4" s="163"/>
      <c r="E4" s="163"/>
      <c r="F4" s="7" t="str">
        <f>('[2]Prep Torneo'!$B$7)</f>
        <v>FTIB</v>
      </c>
      <c r="G4" s="7" t="str">
        <f>('[2]Prep Torneo'!$C$7)</f>
        <v>PALMA</v>
      </c>
      <c r="H4" s="8"/>
      <c r="I4" s="7" t="str">
        <f>('[2]Prep Torneo'!$D$7)</f>
        <v>C.T. LA SALLE</v>
      </c>
      <c r="J4" s="100"/>
    </row>
    <row r="5" spans="1:10" s="6" customFormat="1" ht="9">
      <c r="A5" s="162" t="s">
        <v>5</v>
      </c>
      <c r="B5" s="162"/>
      <c r="C5" s="162"/>
      <c r="D5" s="162"/>
      <c r="E5" s="162"/>
      <c r="F5" s="11" t="s">
        <v>6</v>
      </c>
      <c r="G5" s="4" t="s">
        <v>7</v>
      </c>
      <c r="H5" s="4"/>
      <c r="I5" s="4"/>
      <c r="J5" s="12" t="s">
        <v>8</v>
      </c>
    </row>
    <row r="6" spans="1:10" s="10" customFormat="1" ht="12" thickBot="1">
      <c r="A6" s="159" t="str">
        <f>('[2]Prep Torneo'!$A$9)</f>
        <v>NO</v>
      </c>
      <c r="B6" s="159"/>
      <c r="C6" s="159"/>
      <c r="D6" s="159"/>
      <c r="E6" s="159"/>
      <c r="F6" s="13" t="str">
        <f>('[2]Prep Torneo'!$B$9)</f>
        <v>BENJAMÍN 2ª</v>
      </c>
      <c r="G6" s="13" t="str">
        <f>('[2]Prep Torneo'!$C$9)</f>
        <v>MASCULINO</v>
      </c>
      <c r="H6" s="14"/>
      <c r="I6" s="13"/>
      <c r="J6" s="15" t="str">
        <f>CONCATENATE('[2]Prep Torneo'!$D$9," ",'[2]Prep Torneo'!$E$9)</f>
        <v>PEP JORDI MATAS RAMIS</v>
      </c>
    </row>
    <row r="7" spans="1:10" s="20" customFormat="1" ht="9">
      <c r="A7" s="16"/>
      <c r="B7" s="17" t="s">
        <v>9</v>
      </c>
      <c r="C7" s="18" t="s">
        <v>10</v>
      </c>
      <c r="D7" s="18" t="s">
        <v>11</v>
      </c>
      <c r="E7" s="17" t="s">
        <v>12</v>
      </c>
      <c r="F7" s="17" t="s">
        <v>13</v>
      </c>
      <c r="G7" s="18" t="s">
        <v>15</v>
      </c>
      <c r="H7" s="18" t="s">
        <v>16</v>
      </c>
      <c r="I7" s="18" t="s">
        <v>50</v>
      </c>
      <c r="J7" s="18"/>
    </row>
    <row r="8" spans="1:10" s="20" customFormat="1" ht="7.5" customHeight="1">
      <c r="A8" s="21"/>
      <c r="B8" s="22"/>
      <c r="C8" s="23"/>
      <c r="D8" s="23"/>
      <c r="E8" s="24"/>
      <c r="F8" s="25"/>
      <c r="G8" s="23"/>
      <c r="H8" s="23"/>
      <c r="I8" s="23"/>
      <c r="J8" s="23"/>
    </row>
    <row r="9" spans="1:27" s="77" customFormat="1" ht="18" customHeight="1">
      <c r="A9" s="75">
        <v>1</v>
      </c>
      <c r="B9" s="27">
        <f>IF($E9="","",VLOOKUP($E9,'[2]Prep Sorteo'!$A$7:$M$71,4,FALSE))</f>
        <v>5898947</v>
      </c>
      <c r="C9" s="28">
        <f>IF($E9="","",VLOOKUP($E9,'[2]Prep Sorteo'!$A$7:$M$71,9,FALSE))</f>
        <v>7697</v>
      </c>
      <c r="D9" s="28">
        <f>IF($E9="","",VLOOKUP($E9,'[2]Prep Sorteo'!$A$7:$M$71,11,FALSE))</f>
        <v>0</v>
      </c>
      <c r="E9" s="29">
        <v>1</v>
      </c>
      <c r="F9" s="30" t="str">
        <f>IF($E9="","",CONCATENATE(VLOOKUP($E9,'[2]Prep Sorteo'!$A$7:$M$71,2,FALSE),", ",VLOOKUP($E9,'[2]Prep Sorteo'!$A$7:$M$71,3,FALSE)))</f>
        <v>RODRIGUEZ SIQUIER, ALEJANDRO</v>
      </c>
      <c r="G9" s="101"/>
      <c r="H9" s="101"/>
      <c r="I9" s="101"/>
      <c r="J9" s="32">
        <f>'[2]Prep Sorteo'!G3</f>
        <v>4</v>
      </c>
      <c r="AA9" s="78">
        <f>IF($E9="","",VLOOKUP($E9,'[2]Prep Sorteo'!$A$7:$M$71,10,FALSE))</f>
        <v>28</v>
      </c>
    </row>
    <row r="10" spans="1:27" s="77" customFormat="1" ht="18" customHeight="1">
      <c r="A10" s="79"/>
      <c r="B10" s="90"/>
      <c r="C10" s="81"/>
      <c r="D10" s="81"/>
      <c r="E10" s="94"/>
      <c r="F10" s="83"/>
      <c r="G10" s="102" t="s">
        <v>87</v>
      </c>
      <c r="H10" s="103"/>
      <c r="I10" s="94"/>
      <c r="J10" s="94"/>
      <c r="AA10" s="78">
        <f>IF($E10="","",VLOOKUP($E10,'[2]Prep Sorteo'!$A$7:$M$71,10,FALSE))</f>
      </c>
    </row>
    <row r="11" spans="1:27" s="77" customFormat="1" ht="18" customHeight="1">
      <c r="A11" s="79">
        <v>2</v>
      </c>
      <c r="B11" s="104">
        <f>IF($E11="","",VLOOKUP($E11,'[2]Prep Sorteo'!$A$7:$M$71,4,FALSE))</f>
        <v>5902863</v>
      </c>
      <c r="C11" s="105">
        <f>IF($E11="","",VLOOKUP($E11,'[2]Prep Sorteo'!$A$7:$M$71,9,FALSE))</f>
        <v>12912</v>
      </c>
      <c r="D11" s="105" t="str">
        <f>IF($E11="","",VLOOKUP($E11,'[2]Prep Sorteo'!$A$7:$M$71,11,FALSE))</f>
        <v>Q1</v>
      </c>
      <c r="E11" s="106">
        <v>7</v>
      </c>
      <c r="F11" s="107" t="str">
        <f>IF($E11="","",CONCATENATE(VLOOKUP($E11,'[2]Prep Sorteo'!$A$7:$M$71,2,FALSE),", ",VLOOKUP($E11,'[2]Prep Sorteo'!$A$7:$M$71,3,FALSE)))</f>
        <v>SERRA SERRA, MIQUEL</v>
      </c>
      <c r="G11" s="121" t="s">
        <v>162</v>
      </c>
      <c r="H11" s="103"/>
      <c r="I11" s="94"/>
      <c r="J11" s="94"/>
      <c r="AA11" s="78">
        <f>IF($E11="","",VLOOKUP($E11,'[2]Prep Sorteo'!$A$7:$M$71,10,FALSE))</f>
        <v>9</v>
      </c>
    </row>
    <row r="12" spans="1:27" s="77" customFormat="1" ht="18" customHeight="1">
      <c r="A12" s="79"/>
      <c r="B12" s="90"/>
      <c r="C12" s="81"/>
      <c r="D12" s="81"/>
      <c r="E12" s="82"/>
      <c r="F12" s="87"/>
      <c r="G12" s="108"/>
      <c r="H12" s="109" t="s">
        <v>163</v>
      </c>
      <c r="I12" s="103"/>
      <c r="J12" s="94"/>
      <c r="AA12" s="78">
        <f>IF($E12="","",VLOOKUP($E12,'[2]Prep Sorteo'!$A$7:$M$71,10,FALSE))</f>
      </c>
    </row>
    <row r="13" spans="1:27" s="77" customFormat="1" ht="18" customHeight="1">
      <c r="A13" s="75">
        <v>3</v>
      </c>
      <c r="B13" s="104">
        <f>IF($E13="","",VLOOKUP($E13,'[2]Prep Sorteo'!$A$7:$M$71,4,FALSE))</f>
        <v>5899523</v>
      </c>
      <c r="C13" s="105">
        <f>IF($E13="","",VLOOKUP($E13,'[2]Prep Sorteo'!$A$7:$M$71,9,FALSE))</f>
        <v>10736</v>
      </c>
      <c r="D13" s="105">
        <f>IF($E13="","",VLOOKUP($E13,'[2]Prep Sorteo'!$A$7:$M$71,11,FALSE))</f>
        <v>0</v>
      </c>
      <c r="E13" s="106">
        <v>3</v>
      </c>
      <c r="F13" s="110" t="str">
        <f>IF($E13="","",CONCATENATE(VLOOKUP($E13,'[2]Prep Sorteo'!$A$7:$M$71,2,FALSE),", ",VLOOKUP($E13,'[2]Prep Sorteo'!$A$7:$M$71,3,FALSE)))</f>
        <v>ROSSELLO FERRIOL, PEP</v>
      </c>
      <c r="G13" s="108"/>
      <c r="H13" s="121" t="s">
        <v>106</v>
      </c>
      <c r="I13" s="103"/>
      <c r="J13" s="94"/>
      <c r="AA13" s="78">
        <f>IF($E13="","",VLOOKUP($E13,'[2]Prep Sorteo'!$A$7:$M$71,10,FALSE))</f>
        <v>14</v>
      </c>
    </row>
    <row r="14" spans="1:27" s="77" customFormat="1" ht="18" customHeight="1">
      <c r="A14" s="79"/>
      <c r="B14" s="90"/>
      <c r="C14" s="81"/>
      <c r="D14" s="81"/>
      <c r="E14" s="82"/>
      <c r="F14" s="83"/>
      <c r="G14" s="111" t="s">
        <v>163</v>
      </c>
      <c r="H14" s="108"/>
      <c r="I14" s="103"/>
      <c r="J14" s="94"/>
      <c r="AA14" s="78">
        <f>IF($E14="","",VLOOKUP($E14,'[2]Prep Sorteo'!$A$7:$M$71,10,FALSE))</f>
      </c>
    </row>
    <row r="15" spans="1:27" s="77" customFormat="1" ht="18" customHeight="1">
      <c r="A15" s="79">
        <v>4</v>
      </c>
      <c r="B15" s="104">
        <f>IF($E15="","",VLOOKUP($E15,'[2]Prep Sorteo'!$A$7:$M$71,4,FALSE))</f>
        <v>5895068</v>
      </c>
      <c r="C15" s="105">
        <f>IF($E15="","",VLOOKUP($E15,'[2]Prep Sorteo'!$A$7:$M$71,9,FALSE))</f>
        <v>11873</v>
      </c>
      <c r="D15" s="105">
        <f>IF($E15="","",VLOOKUP($E15,'[2]Prep Sorteo'!$A$7:$M$71,11,FALSE))</f>
        <v>0</v>
      </c>
      <c r="E15" s="106">
        <v>5</v>
      </c>
      <c r="F15" s="107" t="str">
        <f>IF($E15="","",CONCATENATE(VLOOKUP($E15,'[2]Prep Sorteo'!$A$7:$M$71,2,FALSE),", ",VLOOKUP($E15,'[2]Prep Sorteo'!$A$7:$M$71,3,FALSE)))</f>
        <v>ALCOVER BARBOSA, IAGO</v>
      </c>
      <c r="G15" s="103" t="s">
        <v>164</v>
      </c>
      <c r="H15" s="108"/>
      <c r="I15" s="103"/>
      <c r="J15" s="94"/>
      <c r="AA15" s="78">
        <f>IF($E15="","",VLOOKUP($E15,'[2]Prep Sorteo'!$A$7:$M$71,10,FALSE))</f>
        <v>11</v>
      </c>
    </row>
    <row r="16" spans="1:27" s="77" customFormat="1" ht="18" customHeight="1">
      <c r="A16" s="79"/>
      <c r="B16" s="90"/>
      <c r="C16" s="81"/>
      <c r="D16" s="81"/>
      <c r="E16" s="94"/>
      <c r="F16" s="87"/>
      <c r="G16" s="94"/>
      <c r="H16" s="108"/>
      <c r="I16" s="109" t="s">
        <v>163</v>
      </c>
      <c r="J16" s="103"/>
      <c r="AA16" s="78">
        <f>IF($E16="","",VLOOKUP($E16,'[2]Prep Sorteo'!$A$7:$M$71,10,FALSE))</f>
      </c>
    </row>
    <row r="17" spans="1:27" s="77" customFormat="1" ht="18" customHeight="1">
      <c r="A17" s="79">
        <v>5</v>
      </c>
      <c r="B17" s="104">
        <f>IF($E17="","",VLOOKUP($E17,'[2]Prep Sorteo'!$A$7:$M$71,4,FALSE))</f>
        <v>5903944</v>
      </c>
      <c r="C17" s="105">
        <f>IF($E17="","",VLOOKUP($E17,'[2]Prep Sorteo'!$A$7:$M$71,9,FALSE))</f>
        <v>18698</v>
      </c>
      <c r="D17" s="105" t="str">
        <f>IF($E17="","",VLOOKUP($E17,'[2]Prep Sorteo'!$A$7:$M$71,11,FALSE))</f>
        <v>WC</v>
      </c>
      <c r="E17" s="106">
        <v>6</v>
      </c>
      <c r="F17" s="110" t="str">
        <f>IF($E17="","",CONCATENATE(VLOOKUP($E17,'[2]Prep Sorteo'!$A$7:$M$71,2,FALSE),", ",VLOOKUP($E17,'[2]Prep Sorteo'!$A$7:$M$71,3,FALSE)))</f>
        <v>DHEUR DOS SANTOS, YERAI</v>
      </c>
      <c r="G17" s="94"/>
      <c r="H17" s="108"/>
      <c r="I17" s="123" t="s">
        <v>182</v>
      </c>
      <c r="J17" s="94"/>
      <c r="AA17" s="78">
        <f>IF($E17="","",VLOOKUP($E17,'[2]Prep Sorteo'!$A$7:$M$71,10,FALSE))</f>
        <v>2</v>
      </c>
    </row>
    <row r="18" spans="1:27" s="77" customFormat="1" ht="18" customHeight="1">
      <c r="A18" s="79"/>
      <c r="B18" s="90"/>
      <c r="C18" s="81"/>
      <c r="D18" s="81"/>
      <c r="E18" s="94"/>
      <c r="F18" s="83"/>
      <c r="G18" s="109" t="s">
        <v>165</v>
      </c>
      <c r="H18" s="108"/>
      <c r="I18" s="103"/>
      <c r="J18" s="94"/>
      <c r="AA18" s="78">
        <f>IF($E18="","",VLOOKUP($E18,'[2]Prep Sorteo'!$A$7:$M$71,10,FALSE))</f>
      </c>
    </row>
    <row r="19" spans="1:27" s="77" customFormat="1" ht="18" customHeight="1">
      <c r="A19" s="75">
        <v>6</v>
      </c>
      <c r="B19" s="104">
        <f>IF($E19="","",VLOOKUP($E19,'[2]Prep Sorteo'!$A$7:$M$71,4,FALSE))</f>
        <v>5902665</v>
      </c>
      <c r="C19" s="105">
        <f>IF($E19="","",VLOOKUP($E19,'[2]Prep Sorteo'!$A$7:$M$71,9,FALSE))</f>
        <v>11495</v>
      </c>
      <c r="D19" s="105">
        <f>IF($E19="","",VLOOKUP($E19,'[2]Prep Sorteo'!$A$7:$M$71,11,FALSE))</f>
        <v>0</v>
      </c>
      <c r="E19" s="106">
        <v>4</v>
      </c>
      <c r="F19" s="107" t="str">
        <f>IF($E19="","",CONCATENATE(VLOOKUP($E19,'[2]Prep Sorteo'!$A$7:$M$71,2,FALSE),", ",VLOOKUP($E19,'[2]Prep Sorteo'!$A$7:$M$71,3,FALSE)))</f>
        <v>FRANCISCO SAMPEDRO, LUIS</v>
      </c>
      <c r="G19" s="121" t="s">
        <v>88</v>
      </c>
      <c r="H19" s="108"/>
      <c r="I19" s="103"/>
      <c r="J19" s="94"/>
      <c r="AA19" s="78">
        <f>IF($E19="","",VLOOKUP($E19,'[2]Prep Sorteo'!$A$7:$M$71,10,FALSE))</f>
        <v>12</v>
      </c>
    </row>
    <row r="20" spans="1:27" s="77" customFormat="1" ht="18" customHeight="1">
      <c r="A20" s="79"/>
      <c r="B20" s="90"/>
      <c r="C20" s="81"/>
      <c r="D20" s="81"/>
      <c r="E20" s="82"/>
      <c r="F20" s="87"/>
      <c r="G20" s="108"/>
      <c r="H20" s="111" t="s">
        <v>91</v>
      </c>
      <c r="I20" s="103"/>
      <c r="J20" s="94"/>
      <c r="AA20" s="78">
        <f>IF($E20="","",VLOOKUP($E20,'[2]Prep Sorteo'!$A$7:$M$71,10,FALSE))</f>
      </c>
    </row>
    <row r="21" spans="1:27" s="77" customFormat="1" ht="18" customHeight="1">
      <c r="A21" s="79">
        <v>7</v>
      </c>
      <c r="B21" s="104">
        <f>IF($E21="","",VLOOKUP($E21,'[2]Prep Sorteo'!$A$7:$M$71,4,FALSE))</f>
        <v>5913274</v>
      </c>
      <c r="C21" s="105">
        <f>IF($E21="","",VLOOKUP($E21,'[2]Prep Sorteo'!$A$7:$M$71,9,FALSE))</f>
        <v>12912</v>
      </c>
      <c r="D21" s="105" t="str">
        <f>IF($E21="","",VLOOKUP($E21,'[2]Prep Sorteo'!$A$7:$M$71,11,FALSE))</f>
        <v>Q2</v>
      </c>
      <c r="E21" s="106">
        <v>8</v>
      </c>
      <c r="F21" s="110" t="str">
        <f>IF($E21="","",CONCATENATE(VLOOKUP($E21,'[2]Prep Sorteo'!$A$7:$M$71,2,FALSE),", ",VLOOKUP($E21,'[2]Prep Sorteo'!$A$7:$M$71,3,FALSE)))</f>
        <v>FERNANDEZ RAMIS, DAVID</v>
      </c>
      <c r="G21" s="108"/>
      <c r="H21" s="94" t="s">
        <v>176</v>
      </c>
      <c r="I21" s="103"/>
      <c r="J21" s="94"/>
      <c r="AA21" s="78">
        <f>IF($E21="","",VLOOKUP($E21,'[2]Prep Sorteo'!$A$7:$M$71,10,FALSE))</f>
        <v>9</v>
      </c>
    </row>
    <row r="22" spans="1:27" s="77" customFormat="1" ht="18" customHeight="1">
      <c r="A22" s="79"/>
      <c r="B22" s="90"/>
      <c r="C22" s="81"/>
      <c r="D22" s="81"/>
      <c r="E22" s="82"/>
      <c r="F22" s="83"/>
      <c r="G22" s="111" t="s">
        <v>91</v>
      </c>
      <c r="H22" s="103"/>
      <c r="I22" s="103"/>
      <c r="J22" s="94"/>
      <c r="AA22" s="78">
        <f>IF($E22="","",VLOOKUP($E22,'[2]Prep Sorteo'!$A$7:$M$71,10,FALSE))</f>
      </c>
    </row>
    <row r="23" spans="1:27" s="77" customFormat="1" ht="18" customHeight="1">
      <c r="A23" s="75">
        <v>8</v>
      </c>
      <c r="B23" s="104">
        <f>IF($E23="","",VLOOKUP($E23,'[2]Prep Sorteo'!$A$7:$M$71,4,FALSE))</f>
        <v>5903069</v>
      </c>
      <c r="C23" s="105">
        <f>IF($E23="","",VLOOKUP($E23,'[2]Prep Sorteo'!$A$7:$M$71,9,FALSE))</f>
        <v>10736</v>
      </c>
      <c r="D23" s="105">
        <f>IF($E23="","",VLOOKUP($E23,'[2]Prep Sorteo'!$A$7:$M$71,11,FALSE))</f>
        <v>0</v>
      </c>
      <c r="E23" s="112">
        <v>2</v>
      </c>
      <c r="F23" s="107" t="str">
        <f>IF($E23="","",CONCATENATE(VLOOKUP($E23,'[2]Prep Sorteo'!$A$7:$M$71,2,FALSE),", ",VLOOKUP($E23,'[2]Prep Sorteo'!$A$7:$M$71,3,FALSE)))</f>
        <v>RIBAS ACEBES, GERARD</v>
      </c>
      <c r="G23" s="103" t="s">
        <v>90</v>
      </c>
      <c r="H23" s="103"/>
      <c r="I23" s="103"/>
      <c r="J23" s="94"/>
      <c r="AA23" s="78">
        <f>IF($E23="","",VLOOKUP($E23,'[2]Prep Sorteo'!$A$7:$M$71,10,FALSE))</f>
        <v>14</v>
      </c>
    </row>
    <row r="24" spans="1:27" s="77" customFormat="1" ht="18" customHeight="1" thickBot="1">
      <c r="A24" s="103"/>
      <c r="B24" s="113"/>
      <c r="C24" s="94"/>
      <c r="D24" s="94"/>
      <c r="E24" s="82"/>
      <c r="F24" s="101"/>
      <c r="G24" s="94"/>
      <c r="H24" s="103"/>
      <c r="I24" s="114"/>
      <c r="J24" s="115"/>
      <c r="AA24" s="78"/>
    </row>
    <row r="25" spans="1:10" s="55" customFormat="1" ht="9" customHeight="1">
      <c r="A25" s="134" t="s">
        <v>25</v>
      </c>
      <c r="B25" s="135"/>
      <c r="C25" s="135"/>
      <c r="D25" s="136"/>
      <c r="E25" s="53" t="s">
        <v>26</v>
      </c>
      <c r="F25" s="54" t="s">
        <v>27</v>
      </c>
      <c r="G25" s="152" t="s">
        <v>28</v>
      </c>
      <c r="H25" s="153"/>
      <c r="I25" s="154" t="s">
        <v>29</v>
      </c>
      <c r="J25" s="155"/>
    </row>
    <row r="26" spans="1:10" s="55" customFormat="1" ht="9" customHeight="1" thickBot="1">
      <c r="A26" s="156">
        <v>41215</v>
      </c>
      <c r="B26" s="157"/>
      <c r="C26" s="157"/>
      <c r="D26" s="158"/>
      <c r="E26" s="116">
        <v>1</v>
      </c>
      <c r="F26" s="57" t="str">
        <f>F9</f>
        <v>RODRIGUEZ SIQUIER, ALEJANDRO</v>
      </c>
      <c r="G26" s="137"/>
      <c r="H26" s="138"/>
      <c r="I26" s="139"/>
      <c r="J26" s="140"/>
    </row>
    <row r="27" spans="1:10" s="55" customFormat="1" ht="9" customHeight="1">
      <c r="A27" s="146" t="s">
        <v>30</v>
      </c>
      <c r="B27" s="147"/>
      <c r="C27" s="147"/>
      <c r="D27" s="148"/>
      <c r="E27" s="117">
        <v>2</v>
      </c>
      <c r="F27" s="59" t="str">
        <f>F23</f>
        <v>RIBAS ACEBES, GERARD</v>
      </c>
      <c r="G27" s="137"/>
      <c r="H27" s="138"/>
      <c r="I27" s="139"/>
      <c r="J27" s="140"/>
    </row>
    <row r="28" spans="1:10" s="55" customFormat="1" ht="9" customHeight="1" thickBot="1">
      <c r="A28" s="149" t="s">
        <v>31</v>
      </c>
      <c r="B28" s="150"/>
      <c r="C28" s="150"/>
      <c r="D28" s="151"/>
      <c r="E28" s="117">
        <v>3</v>
      </c>
      <c r="F28" s="59" t="str">
        <f>IF($E$13=3,$F$13,IF($E$19=3,$F$19,""))</f>
        <v>ROSSELLO FERRIOL, PEP</v>
      </c>
      <c r="G28" s="137"/>
      <c r="H28" s="138"/>
      <c r="I28" s="139"/>
      <c r="J28" s="140"/>
    </row>
    <row r="29" spans="1:10" s="55" customFormat="1" ht="9" customHeight="1">
      <c r="A29" s="134" t="s">
        <v>32</v>
      </c>
      <c r="B29" s="135"/>
      <c r="C29" s="135"/>
      <c r="D29" s="136"/>
      <c r="E29" s="117">
        <v>4</v>
      </c>
      <c r="F29" s="59" t="str">
        <f>IF($E$13=4,$F$13,IF($E$19=4,$F$19,""))</f>
        <v>FRANCISCO SAMPEDRO, LUIS</v>
      </c>
      <c r="G29" s="137"/>
      <c r="H29" s="138"/>
      <c r="I29" s="139"/>
      <c r="J29" s="140"/>
    </row>
    <row r="30" spans="1:10" s="55" customFormat="1" ht="9" customHeight="1" thickBot="1">
      <c r="A30" s="143"/>
      <c r="B30" s="144"/>
      <c r="C30" s="144"/>
      <c r="D30" s="145"/>
      <c r="E30" s="60"/>
      <c r="F30" s="61"/>
      <c r="G30" s="137"/>
      <c r="H30" s="138"/>
      <c r="I30" s="139"/>
      <c r="J30" s="140"/>
    </row>
    <row r="31" spans="1:10" s="55" customFormat="1" ht="9" customHeight="1">
      <c r="A31" s="134" t="s">
        <v>33</v>
      </c>
      <c r="B31" s="135"/>
      <c r="C31" s="135"/>
      <c r="D31" s="136"/>
      <c r="E31" s="60"/>
      <c r="F31" s="61"/>
      <c r="G31" s="137"/>
      <c r="H31" s="138"/>
      <c r="I31" s="139"/>
      <c r="J31" s="140"/>
    </row>
    <row r="32" spans="1:10" s="55" customFormat="1" ht="9" customHeight="1">
      <c r="A32" s="141" t="str">
        <f>J6</f>
        <v>PEP JORDI MATAS RAMIS</v>
      </c>
      <c r="B32" s="124"/>
      <c r="C32" s="124"/>
      <c r="D32" s="142"/>
      <c r="E32" s="60"/>
      <c r="F32" s="61"/>
      <c r="G32" s="137"/>
      <c r="H32" s="138"/>
      <c r="I32" s="139"/>
      <c r="J32" s="140"/>
    </row>
    <row r="33" spans="1:10" s="55" customFormat="1" ht="9" customHeight="1" thickBot="1">
      <c r="A33" s="126">
        <f>('[2]Prep Torneo'!$E$7)</f>
        <v>3208825</v>
      </c>
      <c r="B33" s="127"/>
      <c r="C33" s="127"/>
      <c r="D33" s="128"/>
      <c r="E33" s="62"/>
      <c r="F33" s="63"/>
      <c r="G33" s="129"/>
      <c r="H33" s="130"/>
      <c r="I33" s="131"/>
      <c r="J33" s="132"/>
    </row>
    <row r="34" spans="2:10" s="55" customFormat="1" ht="12.75">
      <c r="B34" s="64" t="s">
        <v>34</v>
      </c>
      <c r="F34" s="65"/>
      <c r="G34" s="65"/>
      <c r="H34" s="66"/>
      <c r="I34" s="133" t="s">
        <v>35</v>
      </c>
      <c r="J34" s="133"/>
    </row>
    <row r="35" spans="6:10" s="55" customFormat="1" ht="12.75">
      <c r="F35" s="67" t="s">
        <v>36</v>
      </c>
      <c r="G35" s="125" t="s">
        <v>37</v>
      </c>
      <c r="H35" s="125"/>
      <c r="I35" s="65"/>
      <c r="J35" s="66"/>
    </row>
    <row r="36" ht="12.75">
      <c r="J36" s="119">
        <v>41238</v>
      </c>
    </row>
    <row r="38" ht="12.75"/>
    <row r="39" ht="12.75"/>
  </sheetData>
  <sheetProtection password="CC8C" sheet="1" formatCells="0"/>
  <mergeCells count="35">
    <mergeCell ref="A6:E6"/>
    <mergeCell ref="A1:J1"/>
    <mergeCell ref="A2:J2"/>
    <mergeCell ref="A3:E3"/>
    <mergeCell ref="A4:E4"/>
    <mergeCell ref="A5:E5"/>
    <mergeCell ref="A25:D25"/>
    <mergeCell ref="G25:H25"/>
    <mergeCell ref="I25:J25"/>
    <mergeCell ref="A26:D26"/>
    <mergeCell ref="G26:H26"/>
    <mergeCell ref="I26:J26"/>
    <mergeCell ref="A27:D27"/>
    <mergeCell ref="G27:H27"/>
    <mergeCell ref="I27:J27"/>
    <mergeCell ref="A28:D28"/>
    <mergeCell ref="G28:H28"/>
    <mergeCell ref="I28:J28"/>
    <mergeCell ref="A29:D29"/>
    <mergeCell ref="G29:H29"/>
    <mergeCell ref="I29:J29"/>
    <mergeCell ref="A30:D30"/>
    <mergeCell ref="G30:H30"/>
    <mergeCell ref="I30:J30"/>
    <mergeCell ref="A31:D31"/>
    <mergeCell ref="G31:H31"/>
    <mergeCell ref="I31:J31"/>
    <mergeCell ref="A32:D32"/>
    <mergeCell ref="G32:H32"/>
    <mergeCell ref="I32:J32"/>
    <mergeCell ref="G35:H35"/>
    <mergeCell ref="A33:D33"/>
    <mergeCell ref="G33:H33"/>
    <mergeCell ref="I33:J33"/>
    <mergeCell ref="I34:J34"/>
  </mergeCells>
  <conditionalFormatting sqref="F9 B9:D9 B11:D11 F11 F13 B13:D13 B15:D15 F15 F17 B17:D17 B19:D19 F19 F21 B21:D21 B23:D23 F23">
    <cfRule type="expression" priority="2" dxfId="1" stopIfTrue="1">
      <formula>AND($E9&lt;=$J$9,$AA9&gt;0,$D9&lt;&gt;"LL")</formula>
    </cfRule>
  </conditionalFormatting>
  <conditionalFormatting sqref="E9 E11 E13 E15 E17 E19 E21 E23">
    <cfRule type="expression" priority="1" dxfId="0" stopIfTrue="1">
      <formula>AND($E9&lt;=$J$9,$AA9&gt;0,$D9&lt;&gt;"LL")</formula>
    </cfRule>
  </conditionalFormatting>
  <printOptions horizontalCentered="1" verticalCentered="1"/>
  <pageMargins left="0" right="0" top="0" bottom="0"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84"/>
  <sheetViews>
    <sheetView showGridLines="0" showZeros="0" zoomScalePageLayoutView="0" workbookViewId="0" topLeftCell="A1">
      <selection activeCell="A1" sqref="A1:J1"/>
    </sheetView>
  </sheetViews>
  <sheetFormatPr defaultColWidth="9.140625" defaultRowHeight="12.75"/>
  <cols>
    <col min="1" max="1" width="2.7109375" style="98" bestFit="1" customWidth="1"/>
    <col min="2" max="2" width="7.57421875" style="98" bestFit="1" customWidth="1"/>
    <col min="3" max="3" width="5.28125" style="98" customWidth="1"/>
    <col min="4" max="4" width="4.00390625" style="98" customWidth="1"/>
    <col min="5" max="5" width="2.8515625" style="98" customWidth="1"/>
    <col min="6" max="6" width="24.7109375" style="98" customWidth="1"/>
    <col min="7" max="10" width="13.7109375" style="98" customWidth="1"/>
    <col min="11" max="26" width="9.140625" style="98" customWidth="1"/>
    <col min="27" max="27" width="0" style="98" hidden="1" customWidth="1"/>
    <col min="28" max="16384" width="9.140625" style="98" customWidth="1"/>
  </cols>
  <sheetData>
    <row r="1" spans="1:10" s="1" customFormat="1" ht="25.5">
      <c r="A1" s="160" t="str">
        <f>('[3]Prep Torneo'!A5)</f>
        <v>XXI MEMORIAL HERMANO TARSICIO</v>
      </c>
      <c r="B1" s="160"/>
      <c r="C1" s="160"/>
      <c r="D1" s="160"/>
      <c r="E1" s="160"/>
      <c r="F1" s="160"/>
      <c r="G1" s="160"/>
      <c r="H1" s="160"/>
      <c r="I1" s="160"/>
      <c r="J1" s="160"/>
    </row>
    <row r="2" spans="1:10" s="2" customFormat="1" ht="12.75">
      <c r="A2" s="161" t="s">
        <v>0</v>
      </c>
      <c r="B2" s="161"/>
      <c r="C2" s="161"/>
      <c r="D2" s="161"/>
      <c r="E2" s="161"/>
      <c r="F2" s="161"/>
      <c r="G2" s="161"/>
      <c r="H2" s="161"/>
      <c r="I2" s="161"/>
      <c r="J2" s="161"/>
    </row>
    <row r="3" spans="1:10" s="6" customFormat="1" ht="9" customHeight="1">
      <c r="A3" s="162" t="s">
        <v>1</v>
      </c>
      <c r="B3" s="162"/>
      <c r="C3" s="162"/>
      <c r="D3" s="162"/>
      <c r="E3" s="162"/>
      <c r="F3" s="3" t="s">
        <v>2</v>
      </c>
      <c r="G3" s="3" t="s">
        <v>3</v>
      </c>
      <c r="H3" s="4"/>
      <c r="I3" s="3" t="s">
        <v>4</v>
      </c>
      <c r="J3" s="5"/>
    </row>
    <row r="4" spans="1:10" s="10" customFormat="1" ht="11.25">
      <c r="A4" s="163">
        <f>('[3]Prep Torneo'!$A$7)</f>
        <v>41218</v>
      </c>
      <c r="B4" s="163"/>
      <c r="C4" s="163"/>
      <c r="D4" s="163"/>
      <c r="E4" s="163"/>
      <c r="F4" s="7" t="str">
        <f>('[3]Prep Torneo'!$B$7)</f>
        <v>FTIB</v>
      </c>
      <c r="G4" s="7" t="str">
        <f>('[3]Prep Torneo'!$C$7)</f>
        <v>PALMA</v>
      </c>
      <c r="H4" s="8"/>
      <c r="I4" s="7" t="str">
        <f>('[3]Prep Torneo'!$D$7)</f>
        <v>C.T. LA SALLE</v>
      </c>
      <c r="J4" s="9"/>
    </row>
    <row r="5" spans="1:10" s="6" customFormat="1" ht="9">
      <c r="A5" s="162" t="s">
        <v>5</v>
      </c>
      <c r="B5" s="162"/>
      <c r="C5" s="162"/>
      <c r="D5" s="162"/>
      <c r="E5" s="162"/>
      <c r="F5" s="11" t="s">
        <v>6</v>
      </c>
      <c r="G5" s="4" t="s">
        <v>7</v>
      </c>
      <c r="H5" s="4"/>
      <c r="I5" s="12" t="s">
        <v>8</v>
      </c>
      <c r="J5" s="5"/>
    </row>
    <row r="6" spans="1:10" s="10" customFormat="1" ht="12" thickBot="1">
      <c r="A6" s="159" t="str">
        <f>('[3]Prep Torneo'!$A$9)</f>
        <v>NO</v>
      </c>
      <c r="B6" s="159"/>
      <c r="C6" s="159"/>
      <c r="D6" s="159"/>
      <c r="E6" s="159"/>
      <c r="F6" s="13" t="str">
        <f>('[3]Prep Torneo'!$B$9)</f>
        <v>ALEVÍN</v>
      </c>
      <c r="G6" s="13" t="str">
        <f>('[3]Prep Torneo'!$C$9)</f>
        <v>MASCULINO</v>
      </c>
      <c r="H6" s="14"/>
      <c r="I6" s="15" t="str">
        <f>CONCATENATE('[3]Prep Torneo'!$D$9," ",'[3]Prep Torneo'!$E$9)</f>
        <v>PEP JORDI MATAS RAMIS</v>
      </c>
      <c r="J6" s="69"/>
    </row>
    <row r="7" spans="1:10" s="20" customFormat="1" ht="9">
      <c r="A7" s="70"/>
      <c r="B7" s="17" t="s">
        <v>9</v>
      </c>
      <c r="C7" s="18" t="s">
        <v>10</v>
      </c>
      <c r="D7" s="18" t="s">
        <v>11</v>
      </c>
      <c r="E7" s="17" t="s">
        <v>12</v>
      </c>
      <c r="F7" s="71" t="s">
        <v>13</v>
      </c>
      <c r="G7" s="71" t="s">
        <v>42</v>
      </c>
      <c r="H7" s="71" t="s">
        <v>14</v>
      </c>
      <c r="I7" s="71" t="s">
        <v>15</v>
      </c>
      <c r="J7" s="71" t="s">
        <v>16</v>
      </c>
    </row>
    <row r="8" spans="1:10" s="20" customFormat="1" ht="8.25" customHeight="1">
      <c r="A8" s="72"/>
      <c r="B8" s="73"/>
      <c r="C8" s="23"/>
      <c r="D8" s="23"/>
      <c r="E8" s="73"/>
      <c r="F8" s="74"/>
      <c r="G8" s="73"/>
      <c r="H8" s="73"/>
      <c r="I8" s="73"/>
      <c r="J8" s="73"/>
    </row>
    <row r="9" spans="1:27" s="77" customFormat="1" ht="9" customHeight="1">
      <c r="A9" s="75">
        <v>1</v>
      </c>
      <c r="B9" s="27">
        <f>IF($E9="","",VLOOKUP($E9,'[3]Prep Sorteo'!$A$7:$M$71,4,FALSE))</f>
        <v>5879468</v>
      </c>
      <c r="C9" s="28">
        <f>IF($E9="","",VLOOKUP($E9,'[3]Prep Sorteo'!$A$7:$M$71,9,FALSE))</f>
        <v>1751</v>
      </c>
      <c r="D9" s="28">
        <f>IF($E9="","",VLOOKUP($E9,'[3]Prep Sorteo'!$A$7:$M$71,11,FALSE))</f>
        <v>0</v>
      </c>
      <c r="E9" s="29">
        <v>1</v>
      </c>
      <c r="F9" s="30" t="str">
        <f>IF($E9="","",CONCATENATE(VLOOKUP($E9,'[3]Prep Sorteo'!$A$7:$M$71,2,FALSE),", ",VLOOKUP($E9,'[3]Prep Sorteo'!$A$7:$M$71,3,FALSE)))</f>
        <v>SUAREZ SANTANA, SAMUEL</v>
      </c>
      <c r="G9" s="76"/>
      <c r="H9" s="76"/>
      <c r="I9" s="76"/>
      <c r="J9" s="32">
        <f>'[3]Prep Sorteo'!G3</f>
        <v>8</v>
      </c>
      <c r="AA9" s="78">
        <f>IF($E9="","",VLOOKUP($E9,'[3]Prep Sorteo'!$A$7:$M$71,10,FALSE))</f>
        <v>188</v>
      </c>
    </row>
    <row r="10" spans="1:27" s="77" customFormat="1" ht="9" customHeight="1">
      <c r="A10" s="79"/>
      <c r="B10" s="80"/>
      <c r="C10" s="81"/>
      <c r="D10" s="81"/>
      <c r="E10" s="82"/>
      <c r="F10" s="83"/>
      <c r="G10" s="84" t="s">
        <v>77</v>
      </c>
      <c r="H10" s="85"/>
      <c r="I10" s="85"/>
      <c r="J10" s="85"/>
      <c r="AA10" s="78">
        <f>IF($E10="","",VLOOKUP($E10,'[3]Prep Sorteo'!$A$7:$M$71,10,FALSE))</f>
      </c>
    </row>
    <row r="11" spans="1:27" s="77" customFormat="1" ht="9" customHeight="1">
      <c r="A11" s="79">
        <v>2</v>
      </c>
      <c r="B11" s="27">
        <f>IF($E11="","",VLOOKUP($E11,'[3]Prep Sorteo'!$A$7:$M$71,4,FALSE))</f>
        <v>0</v>
      </c>
      <c r="C11" s="28">
        <f>IF($E11="","",VLOOKUP($E11,'[3]Prep Sorteo'!$A$7:$M$71,9,FALSE))</f>
        <v>0</v>
      </c>
      <c r="D11" s="28">
        <f>IF($E11="","",VLOOKUP($E11,'[3]Prep Sorteo'!$A$7:$M$71,11,FALSE))</f>
        <v>0</v>
      </c>
      <c r="E11" s="29">
        <v>65</v>
      </c>
      <c r="F11" s="42" t="str">
        <f>IF($E11="","",CONCATENATE(VLOOKUP($E11,'[3]Prep Sorteo'!$A$7:$M$71,2,FALSE),", ",VLOOKUP($E11,'[3]Prep Sorteo'!$A$7:$M$71,3,FALSE)))</f>
        <v>Bye, </v>
      </c>
      <c r="G11" s="86"/>
      <c r="H11" s="85"/>
      <c r="I11" s="85"/>
      <c r="J11" s="85"/>
      <c r="AA11" s="78">
        <f>IF($E11="","",VLOOKUP($E11,'[3]Prep Sorteo'!$A$7:$M$71,10,FALSE))</f>
        <v>0</v>
      </c>
    </row>
    <row r="12" spans="1:27" s="77" customFormat="1" ht="9" customHeight="1">
      <c r="A12" s="79"/>
      <c r="B12" s="80"/>
      <c r="C12" s="81"/>
      <c r="D12" s="81"/>
      <c r="E12" s="82"/>
      <c r="F12" s="87"/>
      <c r="G12" s="88"/>
      <c r="H12" s="84" t="s">
        <v>77</v>
      </c>
      <c r="I12" s="85"/>
      <c r="J12" s="85"/>
      <c r="AA12" s="78">
        <f>IF($E12="","",VLOOKUP($E12,'[3]Prep Sorteo'!$A$7:$M$71,10,FALSE))</f>
      </c>
    </row>
    <row r="13" spans="1:27" s="77" customFormat="1" ht="9" customHeight="1">
      <c r="A13" s="79">
        <v>3</v>
      </c>
      <c r="B13" s="27">
        <f>IF($E13="","",VLOOKUP($E13,'[3]Prep Sorteo'!$A$7:$M$71,4,FALSE))</f>
        <v>5893054</v>
      </c>
      <c r="C13" s="28">
        <f>IF($E13="","",VLOOKUP($E13,'[3]Prep Sorteo'!$A$7:$M$71,9,FALSE))</f>
        <v>5984</v>
      </c>
      <c r="D13" s="28" t="str">
        <f>IF($E13="","",VLOOKUP($E13,'[3]Prep Sorteo'!$A$7:$M$71,11,FALSE))</f>
        <v>Q4</v>
      </c>
      <c r="E13" s="29">
        <v>20</v>
      </c>
      <c r="F13" s="30" t="str">
        <f>IF($E13="","",CONCATENATE(VLOOKUP($E13,'[3]Prep Sorteo'!$A$7:$M$71,2,FALSE),", ",VLOOKUP($E13,'[3]Prep Sorteo'!$A$7:$M$71,3,FALSE)))</f>
        <v>OLIVER MARCE, JAVIER</v>
      </c>
      <c r="G13" s="89"/>
      <c r="H13" s="86" t="s">
        <v>86</v>
      </c>
      <c r="I13" s="85"/>
      <c r="J13" s="85"/>
      <c r="AA13" s="78">
        <f>IF($E13="","",VLOOKUP($E13,'[3]Prep Sorteo'!$A$7:$M$71,10,FALSE))</f>
        <v>42</v>
      </c>
    </row>
    <row r="14" spans="1:27" s="77" customFormat="1" ht="9" customHeight="1">
      <c r="A14" s="79"/>
      <c r="B14" s="90"/>
      <c r="C14" s="81"/>
      <c r="D14" s="81"/>
      <c r="E14" s="82"/>
      <c r="F14" s="83"/>
      <c r="G14" s="91" t="s">
        <v>95</v>
      </c>
      <c r="H14" s="89"/>
      <c r="I14" s="85"/>
      <c r="J14" s="85"/>
      <c r="AA14" s="78">
        <f>IF($E14="","",VLOOKUP($E14,'[3]Prep Sorteo'!$A$7:$M$71,10,FALSE))</f>
      </c>
    </row>
    <row r="15" spans="1:27" s="77" customFormat="1" ht="9" customHeight="1">
      <c r="A15" s="79">
        <v>4</v>
      </c>
      <c r="B15" s="27">
        <f>IF($E15="","",VLOOKUP($E15,'[3]Prep Sorteo'!$A$7:$M$71,4,FALSE))</f>
        <v>5885556</v>
      </c>
      <c r="C15" s="28">
        <f>IF($E15="","",VLOOKUP($E15,'[3]Prep Sorteo'!$A$7:$M$71,9,FALSE))</f>
        <v>4370</v>
      </c>
      <c r="D15" s="28">
        <f>IF($E15="","",VLOOKUP($E15,'[3]Prep Sorteo'!$A$7:$M$71,11,FALSE))</f>
        <v>0</v>
      </c>
      <c r="E15" s="29">
        <v>14</v>
      </c>
      <c r="F15" s="42" t="str">
        <f>IF($E15="","",CONCATENATE(VLOOKUP($E15,'[3]Prep Sorteo'!$A$7:$M$71,2,FALSE),", ",VLOOKUP($E15,'[3]Prep Sorteo'!$A$7:$M$71,3,FALSE)))</f>
        <v>TOMAS PEÑA, RODRIGO</v>
      </c>
      <c r="G15" s="85" t="s">
        <v>88</v>
      </c>
      <c r="H15" s="89"/>
      <c r="I15" s="85"/>
      <c r="J15" s="85"/>
      <c r="AA15" s="78">
        <f>IF($E15="","",VLOOKUP($E15,'[3]Prep Sorteo'!$A$7:$M$71,10,FALSE))</f>
        <v>66</v>
      </c>
    </row>
    <row r="16" spans="1:27" s="77" customFormat="1" ht="9" customHeight="1">
      <c r="A16" s="79"/>
      <c r="B16" s="80"/>
      <c r="C16" s="81"/>
      <c r="D16" s="81"/>
      <c r="E16" s="82"/>
      <c r="F16" s="87"/>
      <c r="G16" s="85"/>
      <c r="H16" s="89"/>
      <c r="I16" s="84" t="s">
        <v>77</v>
      </c>
      <c r="J16" s="85"/>
      <c r="AA16" s="78">
        <f>IF($E16="","",VLOOKUP($E16,'[3]Prep Sorteo'!$A$7:$M$71,10,FALSE))</f>
      </c>
    </row>
    <row r="17" spans="1:27" s="77" customFormat="1" ht="9" customHeight="1">
      <c r="A17" s="79">
        <v>5</v>
      </c>
      <c r="B17" s="27">
        <f>IF($E17="","",VLOOKUP($E17,'[3]Prep Sorteo'!$A$7:$M$71,4,FALSE))</f>
        <v>5885621</v>
      </c>
      <c r="C17" s="28">
        <f>IF($E17="","",VLOOKUP($E17,'[3]Prep Sorteo'!$A$7:$M$71,9,FALSE))</f>
        <v>4931</v>
      </c>
      <c r="D17" s="28">
        <f>IF($E17="","",VLOOKUP($E17,'[3]Prep Sorteo'!$A$7:$M$71,11,FALSE))</f>
        <v>0</v>
      </c>
      <c r="E17" s="29">
        <v>15</v>
      </c>
      <c r="F17" s="30" t="str">
        <f>IF($E17="","",CONCATENATE(VLOOKUP($E17,'[3]Prep Sorteo'!$A$7:$M$71,2,FALSE),", ",VLOOKUP($E17,'[3]Prep Sorteo'!$A$7:$M$71,3,FALSE)))</f>
        <v>LOPEZ DE LA CUESTA, LUIS</v>
      </c>
      <c r="G17" s="85"/>
      <c r="H17" s="89"/>
      <c r="I17" s="86" t="s">
        <v>93</v>
      </c>
      <c r="J17" s="85"/>
      <c r="AA17" s="78">
        <f>IF($E17="","",VLOOKUP($E17,'[3]Prep Sorteo'!$A$7:$M$71,10,FALSE))</f>
        <v>56</v>
      </c>
    </row>
    <row r="18" spans="1:27" s="77" customFormat="1" ht="9" customHeight="1">
      <c r="A18" s="79"/>
      <c r="B18" s="80"/>
      <c r="C18" s="81"/>
      <c r="D18" s="81"/>
      <c r="E18" s="82"/>
      <c r="F18" s="83"/>
      <c r="G18" s="84" t="s">
        <v>96</v>
      </c>
      <c r="H18" s="89"/>
      <c r="I18" s="89"/>
      <c r="J18" s="85"/>
      <c r="AA18" s="78">
        <f>IF($E18="","",VLOOKUP($E18,'[3]Prep Sorteo'!$A$7:$M$71,10,FALSE))</f>
      </c>
    </row>
    <row r="19" spans="1:27" s="77" customFormat="1" ht="9" customHeight="1">
      <c r="A19" s="79">
        <v>6</v>
      </c>
      <c r="B19" s="27">
        <f>IF($E19="","",VLOOKUP($E19,'[3]Prep Sorteo'!$A$7:$M$71,4,FALSE))</f>
        <v>5885457</v>
      </c>
      <c r="C19" s="28">
        <f>IF($E19="","",VLOOKUP($E19,'[3]Prep Sorteo'!$A$7:$M$71,9,FALSE))</f>
        <v>6397</v>
      </c>
      <c r="D19" s="28" t="str">
        <f>IF($E19="","",VLOOKUP($E19,'[3]Prep Sorteo'!$A$7:$M$71,11,FALSE))</f>
        <v>Q5</v>
      </c>
      <c r="E19" s="29">
        <v>21</v>
      </c>
      <c r="F19" s="42" t="str">
        <f>IF($E19="","",CONCATENATE(VLOOKUP($E19,'[3]Prep Sorteo'!$A$7:$M$71,2,FALSE),", ",VLOOKUP($E19,'[3]Prep Sorteo'!$A$7:$M$71,3,FALSE)))</f>
        <v>BELMAN CLADERA, ALFONS</v>
      </c>
      <c r="G19" s="86" t="s">
        <v>97</v>
      </c>
      <c r="H19" s="89"/>
      <c r="I19" s="89"/>
      <c r="J19" s="85"/>
      <c r="AA19" s="78">
        <f>IF($E19="","",VLOOKUP($E19,'[3]Prep Sorteo'!$A$7:$M$71,10,FALSE))</f>
        <v>38</v>
      </c>
    </row>
    <row r="20" spans="1:27" s="77" customFormat="1" ht="9" customHeight="1">
      <c r="A20" s="79"/>
      <c r="B20" s="80"/>
      <c r="C20" s="81"/>
      <c r="D20" s="81"/>
      <c r="E20" s="82"/>
      <c r="F20" s="87"/>
      <c r="G20" s="89"/>
      <c r="H20" s="91" t="s">
        <v>96</v>
      </c>
      <c r="I20" s="89"/>
      <c r="J20" s="85"/>
      <c r="AA20" s="78">
        <f>IF($E20="","",VLOOKUP($E20,'[3]Prep Sorteo'!$A$7:$M$71,10,FALSE))</f>
      </c>
    </row>
    <row r="21" spans="1:27" s="77" customFormat="1" ht="9" customHeight="1">
      <c r="A21" s="79">
        <v>7</v>
      </c>
      <c r="B21" s="27">
        <f>IF($E21="","",VLOOKUP($E21,'[3]Prep Sorteo'!$A$7:$M$71,4,FALSE))</f>
        <v>0</v>
      </c>
      <c r="C21" s="28">
        <f>IF($E21="","",VLOOKUP($E21,'[3]Prep Sorteo'!$A$7:$M$71,9,FALSE))</f>
        <v>0</v>
      </c>
      <c r="D21" s="28">
        <f>IF($E21="","",VLOOKUP($E21,'[3]Prep Sorteo'!$A$7:$M$71,11,FALSE))</f>
        <v>0</v>
      </c>
      <c r="E21" s="29">
        <v>65</v>
      </c>
      <c r="F21" s="30" t="str">
        <f>IF($E21="","",CONCATENATE(VLOOKUP($E21,'[3]Prep Sorteo'!$A$7:$M$71,2,FALSE),", ",VLOOKUP($E21,'[3]Prep Sorteo'!$A$7:$M$71,3,FALSE)))</f>
        <v>Bye, </v>
      </c>
      <c r="G21" s="89"/>
      <c r="H21" s="92" t="s">
        <v>151</v>
      </c>
      <c r="I21" s="89"/>
      <c r="J21" s="85"/>
      <c r="AA21" s="78">
        <f>IF($E21="","",VLOOKUP($E21,'[3]Prep Sorteo'!$A$7:$M$71,10,FALSE))</f>
        <v>0</v>
      </c>
    </row>
    <row r="22" spans="1:27" s="77" customFormat="1" ht="9" customHeight="1">
      <c r="A22" s="79"/>
      <c r="B22" s="80"/>
      <c r="C22" s="81"/>
      <c r="D22" s="81"/>
      <c r="E22" s="82"/>
      <c r="F22" s="83"/>
      <c r="G22" s="91" t="s">
        <v>78</v>
      </c>
      <c r="H22" s="92"/>
      <c r="I22" s="89"/>
      <c r="J22" s="85"/>
      <c r="AA22" s="78">
        <f>IF($E22="","",VLOOKUP($E22,'[3]Prep Sorteo'!$A$7:$M$71,10,FALSE))</f>
      </c>
    </row>
    <row r="23" spans="1:27" s="77" customFormat="1" ht="9" customHeight="1">
      <c r="A23" s="79">
        <v>8</v>
      </c>
      <c r="B23" s="27">
        <f>IF($E23="","",VLOOKUP($E23,'[3]Prep Sorteo'!$A$7:$M$71,4,FALSE))</f>
        <v>5885374</v>
      </c>
      <c r="C23" s="28">
        <f>IF($E23="","",VLOOKUP($E23,'[3]Prep Sorteo'!$A$7:$M$71,9,FALSE))</f>
        <v>3460</v>
      </c>
      <c r="D23" s="28">
        <f>IF($E23="","",VLOOKUP($E23,'[3]Prep Sorteo'!$A$7:$M$71,11,FALSE))</f>
        <v>0</v>
      </c>
      <c r="E23" s="29">
        <v>6</v>
      </c>
      <c r="F23" s="42" t="str">
        <f>IF($E23="","",CONCATENATE(VLOOKUP($E23,'[3]Prep Sorteo'!$A$7:$M$71,2,FALSE),", ",VLOOKUP($E23,'[3]Prep Sorteo'!$A$7:$M$71,3,FALSE)))</f>
        <v>PALACIO VILA, JUAN MIGUE</v>
      </c>
      <c r="G23" s="85"/>
      <c r="H23" s="92"/>
      <c r="I23" s="89"/>
      <c r="J23" s="85"/>
      <c r="AA23" s="78">
        <f>IF($E23="","",VLOOKUP($E23,'[3]Prep Sorteo'!$A$7:$M$71,10,FALSE))</f>
        <v>88</v>
      </c>
    </row>
    <row r="24" spans="1:27" s="77" customFormat="1" ht="9" customHeight="1">
      <c r="A24" s="79"/>
      <c r="B24" s="80"/>
      <c r="C24" s="81"/>
      <c r="D24" s="81"/>
      <c r="E24" s="94"/>
      <c r="F24" s="87"/>
      <c r="G24" s="85"/>
      <c r="H24" s="92"/>
      <c r="I24" s="89"/>
      <c r="J24" s="84" t="s">
        <v>77</v>
      </c>
      <c r="AA24" s="78">
        <f>IF($E24="","",VLOOKUP($E24,'[3]Prep Sorteo'!$A$7:$M$71,10,FALSE))</f>
      </c>
    </row>
    <row r="25" spans="1:27" s="77" customFormat="1" ht="9" customHeight="1">
      <c r="A25" s="75">
        <v>9</v>
      </c>
      <c r="B25" s="27">
        <f>IF($E25="","",VLOOKUP($E25,'[3]Prep Sorteo'!$A$7:$M$71,4,FALSE))</f>
        <v>5885449</v>
      </c>
      <c r="C25" s="28">
        <f>IF($E25="","",VLOOKUP($E25,'[3]Prep Sorteo'!$A$7:$M$71,9,FALSE))</f>
        <v>2770</v>
      </c>
      <c r="D25" s="28">
        <f>IF($E25="","",VLOOKUP($E25,'[3]Prep Sorteo'!$A$7:$M$71,11,FALSE))</f>
        <v>0</v>
      </c>
      <c r="E25" s="29">
        <v>4</v>
      </c>
      <c r="F25" s="30" t="str">
        <f>IF($E25="","",CONCATENATE(VLOOKUP($E25,'[3]Prep Sorteo'!$A$7:$M$71,2,FALSE),", ",VLOOKUP($E25,'[3]Prep Sorteo'!$A$7:$M$71,3,FALSE)))</f>
        <v>SACARES GUERRERO, FRANCESC</v>
      </c>
      <c r="G25" s="85"/>
      <c r="H25" s="85"/>
      <c r="I25" s="89"/>
      <c r="J25" s="122" t="s">
        <v>150</v>
      </c>
      <c r="AA25" s="78">
        <f>IF($E25="","",VLOOKUP($E25,'[3]Prep Sorteo'!$A$7:$M$71,10,FALSE))</f>
        <v>116</v>
      </c>
    </row>
    <row r="26" spans="1:27" s="77" customFormat="1" ht="9" customHeight="1">
      <c r="A26" s="79"/>
      <c r="B26" s="80"/>
      <c r="C26" s="81"/>
      <c r="D26" s="81"/>
      <c r="E26" s="82"/>
      <c r="F26" s="83"/>
      <c r="G26" s="84" t="s">
        <v>79</v>
      </c>
      <c r="H26" s="85"/>
      <c r="I26" s="89"/>
      <c r="J26" s="89"/>
      <c r="AA26" s="78">
        <f>IF($E26="","",VLOOKUP($E26,'[3]Prep Sorteo'!$A$7:$M$71,10,FALSE))</f>
      </c>
    </row>
    <row r="27" spans="1:27" s="77" customFormat="1" ht="9" customHeight="1">
      <c r="A27" s="79">
        <v>10</v>
      </c>
      <c r="B27" s="27">
        <f>IF($E27="","",VLOOKUP($E27,'[3]Prep Sorteo'!$A$7:$M$71,4,FALSE))</f>
        <v>0</v>
      </c>
      <c r="C27" s="28">
        <f>IF($E27="","",VLOOKUP($E27,'[3]Prep Sorteo'!$A$7:$M$71,9,FALSE))</f>
        <v>0</v>
      </c>
      <c r="D27" s="28">
        <f>IF($E27="","",VLOOKUP($E27,'[3]Prep Sorteo'!$A$7:$M$71,11,FALSE))</f>
        <v>0</v>
      </c>
      <c r="E27" s="29">
        <v>65</v>
      </c>
      <c r="F27" s="42" t="str">
        <f>IF($E27="","",CONCATENATE(VLOOKUP($E27,'[3]Prep Sorteo'!$A$7:$M$71,2,FALSE),", ",VLOOKUP($E27,'[3]Prep Sorteo'!$A$7:$M$71,3,FALSE)))</f>
        <v>Bye, </v>
      </c>
      <c r="G27" s="86"/>
      <c r="H27" s="85"/>
      <c r="I27" s="89"/>
      <c r="J27" s="89"/>
      <c r="AA27" s="78">
        <f>IF($E27="","",VLOOKUP($E27,'[3]Prep Sorteo'!$A$7:$M$71,10,FALSE))</f>
        <v>0</v>
      </c>
    </row>
    <row r="28" spans="1:27" s="77" customFormat="1" ht="9" customHeight="1">
      <c r="A28" s="79"/>
      <c r="B28" s="80"/>
      <c r="C28" s="81"/>
      <c r="D28" s="81"/>
      <c r="E28" s="82"/>
      <c r="F28" s="87"/>
      <c r="G28" s="89"/>
      <c r="H28" s="84" t="s">
        <v>79</v>
      </c>
      <c r="I28" s="89"/>
      <c r="J28" s="89"/>
      <c r="AA28" s="78">
        <f>IF($E28="","",VLOOKUP($E28,'[3]Prep Sorteo'!$A$7:$M$71,10,FALSE))</f>
      </c>
    </row>
    <row r="29" spans="1:27" s="77" customFormat="1" ht="9" customHeight="1">
      <c r="A29" s="79">
        <v>11</v>
      </c>
      <c r="B29" s="27">
        <f>IF($E29="","",VLOOKUP($E29,'[3]Prep Sorteo'!$A$7:$M$71,4,FALSE))</f>
        <v>5885762</v>
      </c>
      <c r="C29" s="28">
        <f>IF($E29="","",VLOOKUP($E29,'[3]Prep Sorteo'!$A$7:$M$71,9,FALSE))</f>
        <v>5265</v>
      </c>
      <c r="D29" s="28" t="str">
        <f>IF($E29="","",VLOOKUP($E29,'[3]Prep Sorteo'!$A$7:$M$71,11,FALSE))</f>
        <v>WC</v>
      </c>
      <c r="E29" s="29">
        <v>16</v>
      </c>
      <c r="F29" s="30" t="str">
        <f>IF($E29="","",CONCATENATE(VLOOKUP($E29,'[3]Prep Sorteo'!$A$7:$M$71,2,FALSE),", ",VLOOKUP($E29,'[3]Prep Sorteo'!$A$7:$M$71,3,FALSE)))</f>
        <v>MEDINA LOPEZ, RAUL</v>
      </c>
      <c r="G29" s="89"/>
      <c r="H29" s="86" t="s">
        <v>89</v>
      </c>
      <c r="I29" s="89"/>
      <c r="J29" s="89"/>
      <c r="AA29" s="78">
        <f>IF($E29="","",VLOOKUP($E29,'[3]Prep Sorteo'!$A$7:$M$71,10,FALSE))</f>
        <v>51</v>
      </c>
    </row>
    <row r="30" spans="1:27" s="77" customFormat="1" ht="9" customHeight="1">
      <c r="A30" s="79"/>
      <c r="B30" s="90"/>
      <c r="C30" s="81"/>
      <c r="D30" s="81"/>
      <c r="E30" s="82"/>
      <c r="F30" s="83"/>
      <c r="G30" s="91" t="s">
        <v>98</v>
      </c>
      <c r="H30" s="89"/>
      <c r="I30" s="89"/>
      <c r="J30" s="89"/>
      <c r="AA30" s="78">
        <f>IF($E30="","",VLOOKUP($E30,'[3]Prep Sorteo'!$A$7:$M$71,10,FALSE))</f>
      </c>
    </row>
    <row r="31" spans="1:27" s="77" customFormat="1" ht="9" customHeight="1">
      <c r="A31" s="79">
        <v>12</v>
      </c>
      <c r="B31" s="27">
        <f>IF($E31="","",VLOOKUP($E31,'[3]Prep Sorteo'!$A$7:$M$71,4,FALSE))</f>
        <v>5902631</v>
      </c>
      <c r="C31" s="28">
        <f>IF($E31="","",VLOOKUP($E31,'[3]Prep Sorteo'!$A$7:$M$71,9,FALSE))</f>
        <v>5984</v>
      </c>
      <c r="D31" s="28" t="str">
        <f>IF($E31="","",VLOOKUP($E31,'[3]Prep Sorteo'!$A$7:$M$71,11,FALSE))</f>
        <v>Q3</v>
      </c>
      <c r="E31" s="29">
        <v>19</v>
      </c>
      <c r="F31" s="42" t="str">
        <f>IF($E31="","",CONCATENATE(VLOOKUP($E31,'[3]Prep Sorteo'!$A$7:$M$71,2,FALSE),", ",VLOOKUP($E31,'[3]Prep Sorteo'!$A$7:$M$71,3,FALSE)))</f>
        <v>MARTORELL PRETO, MARC</v>
      </c>
      <c r="G31" s="85" t="s">
        <v>90</v>
      </c>
      <c r="H31" s="89"/>
      <c r="I31" s="89"/>
      <c r="J31" s="89"/>
      <c r="AA31" s="78">
        <f>IF($E31="","",VLOOKUP($E31,'[3]Prep Sorteo'!$A$7:$M$71,10,FALSE))</f>
        <v>42</v>
      </c>
    </row>
    <row r="32" spans="1:27" s="77" customFormat="1" ht="9" customHeight="1">
      <c r="A32" s="79"/>
      <c r="B32" s="80"/>
      <c r="C32" s="81"/>
      <c r="D32" s="81"/>
      <c r="E32" s="82"/>
      <c r="F32" s="87"/>
      <c r="G32" s="85"/>
      <c r="H32" s="89"/>
      <c r="I32" s="91" t="s">
        <v>79</v>
      </c>
      <c r="J32" s="89"/>
      <c r="AA32" s="78">
        <f>IF($E32="","",VLOOKUP($E32,'[3]Prep Sorteo'!$A$7:$M$71,10,FALSE))</f>
      </c>
    </row>
    <row r="33" spans="1:27" s="77" customFormat="1" ht="9" customHeight="1">
      <c r="A33" s="79">
        <v>13</v>
      </c>
      <c r="B33" s="27">
        <f>IF($E33="","",VLOOKUP($E33,'[3]Prep Sorteo'!$A$7:$M$71,4,FALSE))</f>
        <v>5885390</v>
      </c>
      <c r="C33" s="28">
        <f>IF($E33="","",VLOOKUP($E33,'[3]Prep Sorteo'!$A$7:$M$71,9,FALSE))</f>
        <v>3840</v>
      </c>
      <c r="D33" s="28">
        <f>IF($E33="","",VLOOKUP($E33,'[3]Prep Sorteo'!$A$7:$M$71,11,FALSE))</f>
        <v>0</v>
      </c>
      <c r="E33" s="29">
        <v>9</v>
      </c>
      <c r="F33" s="30" t="str">
        <f>IF($E33="","",CONCATENATE(VLOOKUP($E33,'[3]Prep Sorteo'!$A$7:$M$71,2,FALSE),", ",VLOOKUP($E33,'[3]Prep Sorteo'!$A$7:$M$71,3,FALSE)))</f>
        <v>CURES MATEOS, ADRIAN</v>
      </c>
      <c r="G33" s="85"/>
      <c r="H33" s="89"/>
      <c r="I33" s="92" t="s">
        <v>89</v>
      </c>
      <c r="J33" s="89"/>
      <c r="AA33" s="78">
        <f>IF($E33="","",VLOOKUP($E33,'[3]Prep Sorteo'!$A$7:$M$71,10,FALSE))</f>
        <v>77</v>
      </c>
    </row>
    <row r="34" spans="1:27" s="77" customFormat="1" ht="9" customHeight="1">
      <c r="A34" s="79"/>
      <c r="B34" s="80"/>
      <c r="C34" s="81"/>
      <c r="D34" s="81"/>
      <c r="E34" s="82"/>
      <c r="F34" s="83"/>
      <c r="G34" s="84" t="s">
        <v>99</v>
      </c>
      <c r="H34" s="89"/>
      <c r="I34" s="92"/>
      <c r="J34" s="89"/>
      <c r="AA34" s="78">
        <f>IF($E34="","",VLOOKUP($E34,'[3]Prep Sorteo'!$A$7:$M$71,10,FALSE))</f>
      </c>
    </row>
    <row r="35" spans="1:27" s="77" customFormat="1" ht="9" customHeight="1">
      <c r="A35" s="79">
        <v>14</v>
      </c>
      <c r="B35" s="27">
        <f>IF($E35="","",VLOOKUP($E35,'[3]Prep Sorteo'!$A$7:$M$71,4,FALSE))</f>
        <v>5903986</v>
      </c>
      <c r="C35" s="28">
        <f>IF($E35="","",VLOOKUP($E35,'[3]Prep Sorteo'!$A$7:$M$71,9,FALSE))</f>
        <v>6506</v>
      </c>
      <c r="D35" s="28" t="str">
        <f>IF($E35="","",VLOOKUP($E35,'[3]Prep Sorteo'!$A$7:$M$71,11,FALSE))</f>
        <v>Q7</v>
      </c>
      <c r="E35" s="29">
        <v>23</v>
      </c>
      <c r="F35" s="42" t="str">
        <f>IF($E35="","",CONCATENATE(VLOOKUP($E35,'[3]Prep Sorteo'!$A$7:$M$71,2,FALSE),", ",VLOOKUP($E35,'[3]Prep Sorteo'!$A$7:$M$71,3,FALSE)))</f>
        <v>TORRES RAMON, JOAN</v>
      </c>
      <c r="G35" s="86" t="s">
        <v>100</v>
      </c>
      <c r="H35" s="89"/>
      <c r="I35" s="92"/>
      <c r="J35" s="89"/>
      <c r="AA35" s="78">
        <f>IF($E35="","",VLOOKUP($E35,'[3]Prep Sorteo'!$A$7:$M$71,10,FALSE))</f>
        <v>37</v>
      </c>
    </row>
    <row r="36" spans="1:27" s="77" customFormat="1" ht="9" customHeight="1">
      <c r="A36" s="79"/>
      <c r="B36" s="80"/>
      <c r="C36" s="81"/>
      <c r="D36" s="81"/>
      <c r="E36" s="82"/>
      <c r="F36" s="87"/>
      <c r="G36" s="89"/>
      <c r="H36" s="91" t="s">
        <v>99</v>
      </c>
      <c r="I36" s="92"/>
      <c r="J36" s="89"/>
      <c r="AA36" s="78">
        <f>IF($E36="","",VLOOKUP($E36,'[3]Prep Sorteo'!$A$7:$M$71,10,FALSE))</f>
      </c>
    </row>
    <row r="37" spans="1:27" s="77" customFormat="1" ht="9" customHeight="1">
      <c r="A37" s="79">
        <v>15</v>
      </c>
      <c r="B37" s="27">
        <f>IF($E37="","",VLOOKUP($E37,'[3]Prep Sorteo'!$A$7:$M$71,4,FALSE))</f>
        <v>0</v>
      </c>
      <c r="C37" s="28">
        <f>IF($E37="","",VLOOKUP($E37,'[3]Prep Sorteo'!$A$7:$M$71,9,FALSE))</f>
        <v>0</v>
      </c>
      <c r="D37" s="28">
        <f>IF($E37="","",VLOOKUP($E37,'[3]Prep Sorteo'!$A$7:$M$71,11,FALSE))</f>
        <v>0</v>
      </c>
      <c r="E37" s="29">
        <v>65</v>
      </c>
      <c r="F37" s="30" t="str">
        <f>IF($E37="","",CONCATENATE(VLOOKUP($E37,'[3]Prep Sorteo'!$A$7:$M$71,2,FALSE),", ",VLOOKUP($E37,'[3]Prep Sorteo'!$A$7:$M$71,3,FALSE)))</f>
        <v>Bye, </v>
      </c>
      <c r="G37" s="89"/>
      <c r="H37" s="92" t="s">
        <v>152</v>
      </c>
      <c r="I37" s="92"/>
      <c r="J37" s="89"/>
      <c r="AA37" s="78">
        <f>IF($E37="","",VLOOKUP($E37,'[3]Prep Sorteo'!$A$7:$M$71,10,FALSE))</f>
        <v>0</v>
      </c>
    </row>
    <row r="38" spans="1:27" s="77" customFormat="1" ht="9" customHeight="1">
      <c r="A38" s="79"/>
      <c r="B38" s="80"/>
      <c r="C38" s="81"/>
      <c r="D38" s="81"/>
      <c r="E38" s="82"/>
      <c r="F38" s="83"/>
      <c r="G38" s="91" t="s">
        <v>80</v>
      </c>
      <c r="H38" s="92"/>
      <c r="I38" s="92"/>
      <c r="J38" s="89"/>
      <c r="AA38" s="78">
        <f>IF($E38="","",VLOOKUP($E38,'[3]Prep Sorteo'!$A$7:$M$71,10,FALSE))</f>
      </c>
    </row>
    <row r="39" spans="1:27" s="77" customFormat="1" ht="9" customHeight="1">
      <c r="A39" s="79">
        <v>16</v>
      </c>
      <c r="B39" s="27">
        <f>IF($E39="","",VLOOKUP($E39,'[3]Prep Sorteo'!$A$7:$M$71,4,FALSE))</f>
        <v>5895563</v>
      </c>
      <c r="C39" s="28">
        <f>IF($E39="","",VLOOKUP($E39,'[3]Prep Sorteo'!$A$7:$M$71,9,FALSE))</f>
        <v>3732</v>
      </c>
      <c r="D39" s="28">
        <f>IF($E39="","",VLOOKUP($E39,'[3]Prep Sorteo'!$A$7:$M$71,11,FALSE))</f>
        <v>0</v>
      </c>
      <c r="E39" s="29">
        <v>8</v>
      </c>
      <c r="F39" s="42" t="str">
        <f>IF($E39="","",CONCATENATE(VLOOKUP($E39,'[3]Prep Sorteo'!$A$7:$M$71,2,FALSE),", ",VLOOKUP($E39,'[3]Prep Sorteo'!$A$7:$M$71,3,FALSE)))</f>
        <v>VAN DAMME GUISCAFRE, MATEU</v>
      </c>
      <c r="G39" s="85"/>
      <c r="H39" s="92"/>
      <c r="I39" s="95"/>
      <c r="J39" s="89"/>
      <c r="AA39" s="78">
        <f>IF($E39="","",VLOOKUP($E39,'[3]Prep Sorteo'!$A$7:$M$71,10,FALSE))</f>
        <v>80</v>
      </c>
    </row>
    <row r="40" spans="1:27" s="77" customFormat="1" ht="9" customHeight="1">
      <c r="A40" s="79"/>
      <c r="B40" s="80"/>
      <c r="C40" s="81"/>
      <c r="D40" s="81"/>
      <c r="E40" s="94"/>
      <c r="F40" s="87"/>
      <c r="G40" s="85"/>
      <c r="H40" s="92"/>
      <c r="I40" s="96" t="s">
        <v>50</v>
      </c>
      <c r="J40" s="91" t="s">
        <v>77</v>
      </c>
      <c r="AA40" s="78">
        <f>IF($E40="","",VLOOKUP($E40,'[3]Prep Sorteo'!$A$7:$M$71,10,FALSE))</f>
      </c>
    </row>
    <row r="41" spans="1:27" s="77" customFormat="1" ht="9" customHeight="1">
      <c r="A41" s="79">
        <v>17</v>
      </c>
      <c r="B41" s="27">
        <f>IF($E41="","",VLOOKUP($E41,'[3]Prep Sorteo'!$A$7:$M$71,4,FALSE))</f>
        <v>5886108</v>
      </c>
      <c r="C41" s="28">
        <f>IF($E41="","",VLOOKUP($E41,'[3]Prep Sorteo'!$A$7:$M$71,9,FALSE))</f>
        <v>3181</v>
      </c>
      <c r="D41" s="28">
        <f>IF($E41="","",VLOOKUP($E41,'[3]Prep Sorteo'!$A$7:$M$71,11,FALSE))</f>
        <v>0</v>
      </c>
      <c r="E41" s="29">
        <v>5</v>
      </c>
      <c r="F41" s="30" t="str">
        <f>IF($E41="","",CONCATENATE(VLOOKUP($E41,'[3]Prep Sorteo'!$A$7:$M$71,2,FALSE),", ",VLOOKUP($E41,'[3]Prep Sorteo'!$A$7:$M$71,3,FALSE)))</f>
        <v>MARTINEZ AGUILO, XAVIER</v>
      </c>
      <c r="G41" s="85"/>
      <c r="H41" s="85"/>
      <c r="I41" s="85"/>
      <c r="J41" s="89" t="s">
        <v>143</v>
      </c>
      <c r="AA41" s="78">
        <f>IF($E41="","",VLOOKUP($E41,'[3]Prep Sorteo'!$A$7:$M$71,10,FALSE))</f>
        <v>98</v>
      </c>
    </row>
    <row r="42" spans="1:27" s="77" customFormat="1" ht="9" customHeight="1">
      <c r="A42" s="79"/>
      <c r="B42" s="80"/>
      <c r="C42" s="81"/>
      <c r="D42" s="81"/>
      <c r="E42" s="82"/>
      <c r="F42" s="83"/>
      <c r="G42" s="84" t="s">
        <v>81</v>
      </c>
      <c r="H42" s="85"/>
      <c r="I42" s="85"/>
      <c r="J42" s="88"/>
      <c r="AA42" s="78">
        <f>IF($E42="","",VLOOKUP($E42,'[3]Prep Sorteo'!$A$7:$M$71,10,FALSE))</f>
      </c>
    </row>
    <row r="43" spans="1:27" s="77" customFormat="1" ht="9" customHeight="1">
      <c r="A43" s="79">
        <v>18</v>
      </c>
      <c r="B43" s="27">
        <f>IF($E43="","",VLOOKUP($E43,'[3]Prep Sorteo'!$A$7:$M$71,4,FALSE))</f>
        <v>0</v>
      </c>
      <c r="C43" s="28">
        <f>IF($E43="","",VLOOKUP($E43,'[3]Prep Sorteo'!$A$7:$M$71,9,FALSE))</f>
        <v>0</v>
      </c>
      <c r="D43" s="28">
        <f>IF($E43="","",VLOOKUP($E43,'[3]Prep Sorteo'!$A$7:$M$71,11,FALSE))</f>
        <v>0</v>
      </c>
      <c r="E43" s="29">
        <v>65</v>
      </c>
      <c r="F43" s="42" t="str">
        <f>IF($E43="","",CONCATENATE(VLOOKUP($E43,'[3]Prep Sorteo'!$A$7:$M$71,2,FALSE),", ",VLOOKUP($E43,'[3]Prep Sorteo'!$A$7:$M$71,3,FALSE)))</f>
        <v>Bye, </v>
      </c>
      <c r="G43" s="86"/>
      <c r="H43" s="85"/>
      <c r="I43" s="85"/>
      <c r="J43" s="89"/>
      <c r="AA43" s="78">
        <f>IF($E43="","",VLOOKUP($E43,'[3]Prep Sorteo'!$A$7:$M$71,10,FALSE))</f>
        <v>0</v>
      </c>
    </row>
    <row r="44" spans="1:27" s="77" customFormat="1" ht="9" customHeight="1">
      <c r="A44" s="79"/>
      <c r="B44" s="80"/>
      <c r="C44" s="81"/>
      <c r="D44" s="81"/>
      <c r="E44" s="82"/>
      <c r="F44" s="87"/>
      <c r="G44" s="89"/>
      <c r="H44" s="84" t="s">
        <v>101</v>
      </c>
      <c r="I44" s="85"/>
      <c r="J44" s="89"/>
      <c r="AA44" s="78">
        <f>IF($E44="","",VLOOKUP($E44,'[3]Prep Sorteo'!$A$7:$M$71,10,FALSE))</f>
      </c>
    </row>
    <row r="45" spans="1:27" s="77" customFormat="1" ht="9" customHeight="1">
      <c r="A45" s="79">
        <v>19</v>
      </c>
      <c r="B45" s="27">
        <f>IF($E45="","",VLOOKUP($E45,'[3]Prep Sorteo'!$A$7:$M$71,4,FALSE))</f>
        <v>5900982</v>
      </c>
      <c r="C45" s="28">
        <f>IF($E45="","",VLOOKUP($E45,'[3]Prep Sorteo'!$A$7:$M$71,9,FALSE))</f>
        <v>0</v>
      </c>
      <c r="D45" s="28">
        <f>IF($E45="","",VLOOKUP($E45,'[3]Prep Sorteo'!$A$7:$M$71,11,FALSE))</f>
        <v>0</v>
      </c>
      <c r="E45" s="29">
        <v>12</v>
      </c>
      <c r="F45" s="30" t="str">
        <f>IF($E45="","",CONCATENATE(VLOOKUP($E45,'[3]Prep Sorteo'!$A$7:$M$71,2,FALSE),", ",VLOOKUP($E45,'[3]Prep Sorteo'!$A$7:$M$71,3,FALSE)))</f>
        <v>BELOV, KONSTANTIN</v>
      </c>
      <c r="G45" s="89"/>
      <c r="H45" s="86" t="s">
        <v>153</v>
      </c>
      <c r="I45" s="85"/>
      <c r="J45" s="89"/>
      <c r="AA45" s="78">
        <f>IF($E45="","",VLOOKUP($E45,'[3]Prep Sorteo'!$A$7:$M$71,10,FALSE))</f>
        <v>67</v>
      </c>
    </row>
    <row r="46" spans="1:27" s="77" customFormat="1" ht="9" customHeight="1">
      <c r="A46" s="79"/>
      <c r="B46" s="90"/>
      <c r="C46" s="81"/>
      <c r="D46" s="81"/>
      <c r="E46" s="82"/>
      <c r="F46" s="83"/>
      <c r="G46" s="91" t="s">
        <v>101</v>
      </c>
      <c r="H46" s="89"/>
      <c r="I46" s="85"/>
      <c r="J46" s="89"/>
      <c r="AA46" s="78">
        <f>IF($E46="","",VLOOKUP($E46,'[3]Prep Sorteo'!$A$7:$M$71,10,FALSE))</f>
      </c>
    </row>
    <row r="47" spans="1:27" s="77" customFormat="1" ht="9" customHeight="1">
      <c r="A47" s="79">
        <v>20</v>
      </c>
      <c r="B47" s="27">
        <f>IF($E47="","",VLOOKUP($E47,'[3]Prep Sorteo'!$A$7:$M$71,4,FALSE))</f>
        <v>5909249</v>
      </c>
      <c r="C47" s="28">
        <f>IF($E47="","",VLOOKUP($E47,'[3]Prep Sorteo'!$A$7:$M$71,9,FALSE))</f>
        <v>0</v>
      </c>
      <c r="D47" s="28" t="str">
        <f>IF($E47="","",VLOOKUP($E47,'[3]Prep Sorteo'!$A$7:$M$71,11,FALSE))</f>
        <v>Q8</v>
      </c>
      <c r="E47" s="29">
        <v>24</v>
      </c>
      <c r="F47" s="42" t="str">
        <f>IF($E47="","",CONCATENATE(VLOOKUP($E47,'[3]Prep Sorteo'!$A$7:$M$71,2,FALSE),", ",VLOOKUP($E47,'[3]Prep Sorteo'!$A$7:$M$71,3,FALSE)))</f>
        <v>BABKIN, MISHA</v>
      </c>
      <c r="G47" s="85" t="s">
        <v>102</v>
      </c>
      <c r="H47" s="89"/>
      <c r="I47" s="85"/>
      <c r="J47" s="89"/>
      <c r="AA47" s="78">
        <f>IF($E47="","",VLOOKUP($E47,'[3]Prep Sorteo'!$A$7:$M$71,10,FALSE))</f>
        <v>31</v>
      </c>
    </row>
    <row r="48" spans="1:27" s="77" customFormat="1" ht="9" customHeight="1">
      <c r="A48" s="79"/>
      <c r="B48" s="80"/>
      <c r="C48" s="81"/>
      <c r="D48" s="81"/>
      <c r="E48" s="82"/>
      <c r="F48" s="87"/>
      <c r="G48" s="85"/>
      <c r="H48" s="89"/>
      <c r="I48" s="84" t="s">
        <v>82</v>
      </c>
      <c r="J48" s="89"/>
      <c r="AA48" s="78">
        <f>IF($E48="","",VLOOKUP($E48,'[3]Prep Sorteo'!$A$7:$M$71,10,FALSE))</f>
      </c>
    </row>
    <row r="49" spans="1:27" s="77" customFormat="1" ht="9" customHeight="1">
      <c r="A49" s="79">
        <v>21</v>
      </c>
      <c r="B49" s="27">
        <f>IF($E49="","",VLOOKUP($E49,'[3]Prep Sorteo'!$A$7:$M$71,4,FALSE))</f>
        <v>5908134</v>
      </c>
      <c r="C49" s="28">
        <f>IF($E49="","",VLOOKUP($E49,'[3]Prep Sorteo'!$A$7:$M$71,9,FALSE))</f>
        <v>5817</v>
      </c>
      <c r="D49" s="28" t="str">
        <f>IF($E49="","",VLOOKUP($E49,'[3]Prep Sorteo'!$A$7:$M$71,11,FALSE))</f>
        <v>Q2</v>
      </c>
      <c r="E49" s="29">
        <v>18</v>
      </c>
      <c r="F49" s="30" t="str">
        <f>IF($E49="","",CONCATENATE(VLOOKUP($E49,'[3]Prep Sorteo'!$A$7:$M$71,2,FALSE),", ",VLOOKUP($E49,'[3]Prep Sorteo'!$A$7:$M$71,3,FALSE)))</f>
        <v>BAUZA MIRON, MIGUEL</v>
      </c>
      <c r="G49" s="85"/>
      <c r="H49" s="89"/>
      <c r="I49" s="86" t="s">
        <v>90</v>
      </c>
      <c r="J49" s="89"/>
      <c r="AA49" s="78">
        <f>IF($E49="","",VLOOKUP($E49,'[3]Prep Sorteo'!$A$7:$M$71,10,FALSE))</f>
        <v>44</v>
      </c>
    </row>
    <row r="50" spans="1:27" s="77" customFormat="1" ht="9" customHeight="1">
      <c r="A50" s="79"/>
      <c r="B50" s="80"/>
      <c r="C50" s="81"/>
      <c r="D50" s="81"/>
      <c r="E50" s="82"/>
      <c r="F50" s="83"/>
      <c r="G50" s="84" t="s">
        <v>103</v>
      </c>
      <c r="H50" s="89"/>
      <c r="I50" s="89"/>
      <c r="J50" s="89"/>
      <c r="AA50" s="78">
        <f>IF($E50="","",VLOOKUP($E50,'[3]Prep Sorteo'!$A$7:$M$71,10,FALSE))</f>
      </c>
    </row>
    <row r="51" spans="1:27" s="77" customFormat="1" ht="9" customHeight="1">
      <c r="A51" s="79">
        <v>22</v>
      </c>
      <c r="B51" s="27">
        <f>IF($E51="","",VLOOKUP($E51,'[3]Prep Sorteo'!$A$7:$M$71,4,FALSE))</f>
        <v>5890753</v>
      </c>
      <c r="C51" s="28">
        <f>IF($E51="","",VLOOKUP($E51,'[3]Prep Sorteo'!$A$7:$M$71,9,FALSE))</f>
        <v>3893</v>
      </c>
      <c r="D51" s="28">
        <f>IF($E51="","",VLOOKUP($E51,'[3]Prep Sorteo'!$A$7:$M$71,11,FALSE))</f>
        <v>0</v>
      </c>
      <c r="E51" s="29">
        <v>10</v>
      </c>
      <c r="F51" s="42" t="str">
        <f>IF($E51="","",CONCATENATE(VLOOKUP($E51,'[3]Prep Sorteo'!$A$7:$M$71,2,FALSE),", ",VLOOKUP($E51,'[3]Prep Sorteo'!$A$7:$M$71,3,FALSE)))</f>
        <v>CARDONA GESTEIRA, ALEJANDRO</v>
      </c>
      <c r="G51" s="86" t="s">
        <v>104</v>
      </c>
      <c r="H51" s="89"/>
      <c r="I51" s="89"/>
      <c r="J51" s="89"/>
      <c r="AA51" s="78">
        <f>IF($E51="","",VLOOKUP($E51,'[3]Prep Sorteo'!$A$7:$M$71,10,FALSE))</f>
        <v>76</v>
      </c>
    </row>
    <row r="52" spans="1:27" s="77" customFormat="1" ht="9" customHeight="1">
      <c r="A52" s="79"/>
      <c r="B52" s="80"/>
      <c r="C52" s="81"/>
      <c r="D52" s="81"/>
      <c r="E52" s="82"/>
      <c r="F52" s="87"/>
      <c r="G52" s="89"/>
      <c r="H52" s="91" t="s">
        <v>82</v>
      </c>
      <c r="I52" s="89"/>
      <c r="J52" s="89"/>
      <c r="AA52" s="78">
        <f>IF($E52="","",VLOOKUP($E52,'[3]Prep Sorteo'!$A$7:$M$71,10,FALSE))</f>
      </c>
    </row>
    <row r="53" spans="1:27" s="77" customFormat="1" ht="9" customHeight="1">
      <c r="A53" s="79">
        <v>23</v>
      </c>
      <c r="B53" s="27">
        <f>IF($E53="","",VLOOKUP($E53,'[3]Prep Sorteo'!$A$7:$M$71,4,FALSE))</f>
        <v>0</v>
      </c>
      <c r="C53" s="28">
        <f>IF($E53="","",VLOOKUP($E53,'[3]Prep Sorteo'!$A$7:$M$71,9,FALSE))</f>
        <v>0</v>
      </c>
      <c r="D53" s="28">
        <f>IF($E53="","",VLOOKUP($E53,'[3]Prep Sorteo'!$A$7:$M$71,11,FALSE))</f>
        <v>0</v>
      </c>
      <c r="E53" s="29">
        <v>65</v>
      </c>
      <c r="F53" s="30" t="str">
        <f>IF($E53="","",CONCATENATE(VLOOKUP($E53,'[3]Prep Sorteo'!$A$7:$M$71,2,FALSE),", ",VLOOKUP($E53,'[3]Prep Sorteo'!$A$7:$M$71,3,FALSE)))</f>
        <v>Bye, </v>
      </c>
      <c r="G53" s="89"/>
      <c r="H53" s="92" t="s">
        <v>93</v>
      </c>
      <c r="I53" s="89"/>
      <c r="J53" s="89"/>
      <c r="AA53" s="78">
        <f>IF($E53="","",VLOOKUP($E53,'[3]Prep Sorteo'!$A$7:$M$71,10,FALSE))</f>
        <v>0</v>
      </c>
    </row>
    <row r="54" spans="1:27" s="77" customFormat="1" ht="9" customHeight="1">
      <c r="A54" s="79"/>
      <c r="B54" s="80"/>
      <c r="C54" s="81"/>
      <c r="D54" s="81"/>
      <c r="E54" s="82"/>
      <c r="F54" s="83"/>
      <c r="G54" s="91" t="s">
        <v>82</v>
      </c>
      <c r="H54" s="92"/>
      <c r="I54" s="89"/>
      <c r="J54" s="89"/>
      <c r="AA54" s="78">
        <f>IF($E54="","",VLOOKUP($E54,'[3]Prep Sorteo'!$A$7:$M$71,10,FALSE))</f>
      </c>
    </row>
    <row r="55" spans="1:27" s="77" customFormat="1" ht="9" customHeight="1">
      <c r="A55" s="75">
        <v>24</v>
      </c>
      <c r="B55" s="27">
        <f>IF($E55="","",VLOOKUP($E55,'[3]Prep Sorteo'!$A$7:$M$71,4,FALSE))</f>
        <v>5885530</v>
      </c>
      <c r="C55" s="28">
        <f>IF($E55="","",VLOOKUP($E55,'[3]Prep Sorteo'!$A$7:$M$71,9,FALSE))</f>
        <v>2603</v>
      </c>
      <c r="D55" s="28">
        <f>IF($E55="","",VLOOKUP($E55,'[3]Prep Sorteo'!$A$7:$M$71,11,FALSE))</f>
        <v>0</v>
      </c>
      <c r="E55" s="29">
        <v>3</v>
      </c>
      <c r="F55" s="42" t="str">
        <f>IF($E55="","",CONCATENATE(VLOOKUP($E55,'[3]Prep Sorteo'!$A$7:$M$71,2,FALSE),", ",VLOOKUP($E55,'[3]Prep Sorteo'!$A$7:$M$71,3,FALSE)))</f>
        <v>VIVES MARCOS, PEDRO</v>
      </c>
      <c r="G55" s="85"/>
      <c r="H55" s="92"/>
      <c r="I55" s="89"/>
      <c r="J55" s="89"/>
      <c r="AA55" s="78">
        <f>IF($E55="","",VLOOKUP($E55,'[3]Prep Sorteo'!$A$7:$M$71,10,FALSE))</f>
        <v>124</v>
      </c>
    </row>
    <row r="56" spans="1:27" s="77" customFormat="1" ht="9" customHeight="1">
      <c r="A56" s="79"/>
      <c r="B56" s="80"/>
      <c r="C56" s="81"/>
      <c r="D56" s="81"/>
      <c r="E56" s="94"/>
      <c r="F56" s="87"/>
      <c r="G56" s="85"/>
      <c r="H56" s="92"/>
      <c r="I56" s="88"/>
      <c r="J56" s="91" t="s">
        <v>82</v>
      </c>
      <c r="AA56" s="78">
        <f>IF($E56="","",VLOOKUP($E56,'[3]Prep Sorteo'!$A$7:$M$71,10,FALSE))</f>
      </c>
    </row>
    <row r="57" spans="1:27" s="77" customFormat="1" ht="9" customHeight="1">
      <c r="A57" s="79">
        <v>25</v>
      </c>
      <c r="B57" s="27">
        <f>IF($E57="","",VLOOKUP($E57,'[3]Prep Sorteo'!$A$7:$M$71,4,FALSE))</f>
        <v>5891983</v>
      </c>
      <c r="C57" s="28">
        <f>IF($E57="","",VLOOKUP($E57,'[3]Prep Sorteo'!$A$7:$M$71,9,FALSE))</f>
        <v>0</v>
      </c>
      <c r="D57" s="28">
        <f>IF($E57="","",VLOOKUP($E57,'[3]Prep Sorteo'!$A$7:$M$71,11,FALSE))</f>
        <v>0</v>
      </c>
      <c r="E57" s="29">
        <v>7</v>
      </c>
      <c r="F57" s="30" t="str">
        <f>IF($E57="","",CONCATENATE(VLOOKUP($E57,'[3]Prep Sorteo'!$A$7:$M$71,2,FALSE),", ",VLOOKUP($E57,'[3]Prep Sorteo'!$A$7:$M$71,3,FALSE)))</f>
        <v>ANDZEVICIUS, GUIDAS</v>
      </c>
      <c r="G57" s="85"/>
      <c r="H57" s="85"/>
      <c r="I57" s="89"/>
      <c r="J57" s="85" t="s">
        <v>106</v>
      </c>
      <c r="AA57" s="78">
        <f>IF($E57="","",VLOOKUP($E57,'[3]Prep Sorteo'!$A$7:$M$71,10,FALSE))</f>
        <v>87</v>
      </c>
    </row>
    <row r="58" spans="1:27" s="77" customFormat="1" ht="9" customHeight="1">
      <c r="A58" s="79"/>
      <c r="B58" s="80"/>
      <c r="C58" s="81"/>
      <c r="D58" s="81"/>
      <c r="E58" s="82"/>
      <c r="F58" s="83"/>
      <c r="G58" s="84" t="s">
        <v>83</v>
      </c>
      <c r="H58" s="85"/>
      <c r="I58" s="89"/>
      <c r="J58" s="85"/>
      <c r="AA58" s="78">
        <f>IF($E58="","",VLOOKUP($E58,'[3]Prep Sorteo'!$A$7:$M$71,10,FALSE))</f>
      </c>
    </row>
    <row r="59" spans="1:27" s="77" customFormat="1" ht="9" customHeight="1">
      <c r="A59" s="79">
        <v>26</v>
      </c>
      <c r="B59" s="27">
        <f>IF($E59="","",VLOOKUP($E59,'[3]Prep Sorteo'!$A$7:$M$71,4,FALSE))</f>
        <v>0</v>
      </c>
      <c r="C59" s="28">
        <f>IF($E59="","",VLOOKUP($E59,'[3]Prep Sorteo'!$A$7:$M$71,9,FALSE))</f>
        <v>0</v>
      </c>
      <c r="D59" s="28">
        <f>IF($E59="","",VLOOKUP($E59,'[3]Prep Sorteo'!$A$7:$M$71,11,FALSE))</f>
        <v>0</v>
      </c>
      <c r="E59" s="29">
        <v>65</v>
      </c>
      <c r="F59" s="42" t="str">
        <f>IF($E59="","",CONCATENATE(VLOOKUP($E59,'[3]Prep Sorteo'!$A$7:$M$71,2,FALSE),", ",VLOOKUP($E59,'[3]Prep Sorteo'!$A$7:$M$71,3,FALSE)))</f>
        <v>Bye, </v>
      </c>
      <c r="G59" s="86"/>
      <c r="H59" s="85"/>
      <c r="I59" s="89"/>
      <c r="J59" s="85"/>
      <c r="AA59" s="78">
        <f>IF($E59="","",VLOOKUP($E59,'[3]Prep Sorteo'!$A$7:$M$71,10,FALSE))</f>
        <v>0</v>
      </c>
    </row>
    <row r="60" spans="1:27" s="77" customFormat="1" ht="9" customHeight="1">
      <c r="A60" s="79"/>
      <c r="B60" s="80"/>
      <c r="C60" s="81"/>
      <c r="D60" s="81"/>
      <c r="E60" s="82"/>
      <c r="F60" s="87"/>
      <c r="G60" s="89"/>
      <c r="H60" s="84" t="s">
        <v>83</v>
      </c>
      <c r="I60" s="89"/>
      <c r="J60" s="85"/>
      <c r="AA60" s="78">
        <f>IF($E60="","",VLOOKUP($E60,'[3]Prep Sorteo'!$A$7:$M$71,10,FALSE))</f>
      </c>
    </row>
    <row r="61" spans="1:27" s="77" customFormat="1" ht="9" customHeight="1">
      <c r="A61" s="79">
        <v>27</v>
      </c>
      <c r="B61" s="27">
        <f>IF($E61="","",VLOOKUP($E61,'[3]Prep Sorteo'!$A$7:$M$71,4,FALSE))</f>
        <v>5892890</v>
      </c>
      <c r="C61" s="28">
        <f>IF($E61="","",VLOOKUP($E61,'[3]Prep Sorteo'!$A$7:$M$71,9,FALSE))</f>
        <v>6397</v>
      </c>
      <c r="D61" s="28" t="str">
        <f>IF($E61="","",VLOOKUP($E61,'[3]Prep Sorteo'!$A$7:$M$71,11,FALSE))</f>
        <v>Q6</v>
      </c>
      <c r="E61" s="29">
        <v>22</v>
      </c>
      <c r="F61" s="30" t="str">
        <f>IF($E61="","",CONCATENATE(VLOOKUP($E61,'[3]Prep Sorteo'!$A$7:$M$71,2,FALSE),", ",VLOOKUP($E61,'[3]Prep Sorteo'!$A$7:$M$71,3,FALSE)))</f>
        <v>SOCIAS FLORIT, DANIEL</v>
      </c>
      <c r="G61" s="89"/>
      <c r="H61" s="86" t="s">
        <v>154</v>
      </c>
      <c r="I61" s="89"/>
      <c r="J61" s="85"/>
      <c r="AA61" s="78">
        <f>IF($E61="","",VLOOKUP($E61,'[3]Prep Sorteo'!$A$7:$M$71,10,FALSE))</f>
        <v>38</v>
      </c>
    </row>
    <row r="62" spans="1:27" s="77" customFormat="1" ht="9" customHeight="1">
      <c r="A62" s="79"/>
      <c r="B62" s="90"/>
      <c r="C62" s="81"/>
      <c r="D62" s="81"/>
      <c r="E62" s="82"/>
      <c r="F62" s="83"/>
      <c r="G62" s="91" t="s">
        <v>105</v>
      </c>
      <c r="H62" s="89"/>
      <c r="I62" s="89"/>
      <c r="J62" s="85"/>
      <c r="AA62" s="78">
        <f>IF($E62="","",VLOOKUP($E62,'[3]Prep Sorteo'!$A$7:$M$71,10,FALSE))</f>
      </c>
    </row>
    <row r="63" spans="1:27" s="77" customFormat="1" ht="9" customHeight="1">
      <c r="A63" s="79">
        <v>28</v>
      </c>
      <c r="B63" s="27">
        <f>IF($E63="","",VLOOKUP($E63,'[3]Prep Sorteo'!$A$7:$M$71,4,FALSE))</f>
        <v>5879327</v>
      </c>
      <c r="C63" s="28">
        <f>IF($E63="","",VLOOKUP($E63,'[3]Prep Sorteo'!$A$7:$M$71,9,FALSE))</f>
        <v>4317</v>
      </c>
      <c r="D63" s="28">
        <f>IF($E63="","",VLOOKUP($E63,'[3]Prep Sorteo'!$A$7:$M$71,11,FALSE))</f>
        <v>0</v>
      </c>
      <c r="E63" s="29">
        <v>13</v>
      </c>
      <c r="F63" s="42" t="str">
        <f>IF($E63="","",CONCATENATE(VLOOKUP($E63,'[3]Prep Sorteo'!$A$7:$M$71,2,FALSE),", ",VLOOKUP($E63,'[3]Prep Sorteo'!$A$7:$M$71,3,FALSE)))</f>
        <v>VIDAL MARTI, TONI JOAN</v>
      </c>
      <c r="G63" s="85" t="s">
        <v>106</v>
      </c>
      <c r="H63" s="89"/>
      <c r="I63" s="89"/>
      <c r="J63" s="85"/>
      <c r="AA63" s="78">
        <f>IF($E63="","",VLOOKUP($E63,'[3]Prep Sorteo'!$A$7:$M$71,10,FALSE))</f>
        <v>67</v>
      </c>
    </row>
    <row r="64" spans="1:27" s="77" customFormat="1" ht="9" customHeight="1">
      <c r="A64" s="79"/>
      <c r="B64" s="80"/>
      <c r="C64" s="81"/>
      <c r="D64" s="81"/>
      <c r="E64" s="82"/>
      <c r="F64" s="87"/>
      <c r="G64" s="85"/>
      <c r="H64" s="89"/>
      <c r="I64" s="91" t="s">
        <v>83</v>
      </c>
      <c r="J64" s="85"/>
      <c r="AA64" s="78">
        <f>IF($E64="","",VLOOKUP($E64,'[3]Prep Sorteo'!$A$7:$M$71,10,FALSE))</f>
      </c>
    </row>
    <row r="65" spans="1:27" s="77" customFormat="1" ht="9" customHeight="1">
      <c r="A65" s="79">
        <v>29</v>
      </c>
      <c r="B65" s="27">
        <f>IF($E65="","",VLOOKUP($E65,'[3]Prep Sorteo'!$A$7:$M$71,4,FALSE))</f>
        <v>5891397</v>
      </c>
      <c r="C65" s="28">
        <f>IF($E65="","",VLOOKUP($E65,'[3]Prep Sorteo'!$A$7:$M$71,9,FALSE))</f>
        <v>5142</v>
      </c>
      <c r="D65" s="28" t="str">
        <f>IF($E65="","",VLOOKUP($E65,'[3]Prep Sorteo'!$A$7:$M$71,11,FALSE))</f>
        <v>Q1</v>
      </c>
      <c r="E65" s="29">
        <v>17</v>
      </c>
      <c r="F65" s="30" t="str">
        <f>IF($E65="","",CONCATENATE(VLOOKUP($E65,'[3]Prep Sorteo'!$A$7:$M$71,2,FALSE),", ",VLOOKUP($E65,'[3]Prep Sorteo'!$A$7:$M$71,3,FALSE)))</f>
        <v>ACUÑA GRACIA, RUBEN</v>
      </c>
      <c r="G65" s="85"/>
      <c r="H65" s="89"/>
      <c r="I65" s="92" t="s">
        <v>94</v>
      </c>
      <c r="J65" s="85"/>
      <c r="AA65" s="78">
        <f>IF($E65="","",VLOOKUP($E65,'[3]Prep Sorteo'!$A$7:$M$71,10,FALSE))</f>
        <v>53</v>
      </c>
    </row>
    <row r="66" spans="1:27" s="77" customFormat="1" ht="9" customHeight="1">
      <c r="A66" s="79"/>
      <c r="B66" s="80"/>
      <c r="C66" s="81"/>
      <c r="D66" s="81"/>
      <c r="E66" s="82"/>
      <c r="F66" s="83"/>
      <c r="G66" s="84" t="s">
        <v>107</v>
      </c>
      <c r="H66" s="89"/>
      <c r="I66" s="92"/>
      <c r="J66" s="85"/>
      <c r="AA66" s="78">
        <f>IF($E66="","",VLOOKUP($E66,'[3]Prep Sorteo'!$A$7:$M$71,10,FALSE))</f>
      </c>
    </row>
    <row r="67" spans="1:27" s="77" customFormat="1" ht="9" customHeight="1">
      <c r="A67" s="79">
        <v>30</v>
      </c>
      <c r="B67" s="27">
        <f>IF($E67="","",VLOOKUP($E67,'[3]Prep Sorteo'!$A$7:$M$71,4,FALSE))</f>
        <v>5895498</v>
      </c>
      <c r="C67" s="28">
        <f>IF($E67="","",VLOOKUP($E67,'[3]Prep Sorteo'!$A$7:$M$71,9,FALSE))</f>
        <v>4317</v>
      </c>
      <c r="D67" s="28">
        <f>IF($E67="","",VLOOKUP($E67,'[3]Prep Sorteo'!$A$7:$M$71,11,FALSE))</f>
        <v>0</v>
      </c>
      <c r="E67" s="29">
        <v>11</v>
      </c>
      <c r="F67" s="42" t="str">
        <f>IF($E67="","",CONCATENATE(VLOOKUP($E67,'[3]Prep Sorteo'!$A$7:$M$71,2,FALSE),", ",VLOOKUP($E67,'[3]Prep Sorteo'!$A$7:$M$71,3,FALSE)))</f>
        <v>BARQUERO MASCARO, JUAN DIEGO</v>
      </c>
      <c r="G67" s="86" t="s">
        <v>93</v>
      </c>
      <c r="H67" s="89"/>
      <c r="I67" s="92"/>
      <c r="J67" s="85"/>
      <c r="AA67" s="78">
        <f>IF($E67="","",VLOOKUP($E67,'[3]Prep Sorteo'!$A$7:$M$71,10,FALSE))</f>
        <v>67</v>
      </c>
    </row>
    <row r="68" spans="1:27" s="77" customFormat="1" ht="9" customHeight="1">
      <c r="A68" s="79"/>
      <c r="B68" s="80"/>
      <c r="C68" s="81"/>
      <c r="D68" s="81"/>
      <c r="E68" s="82"/>
      <c r="F68" s="87"/>
      <c r="G68" s="88"/>
      <c r="H68" s="91" t="s">
        <v>84</v>
      </c>
      <c r="I68" s="92"/>
      <c r="J68" s="85"/>
      <c r="AA68" s="78">
        <f>IF($E68="","",VLOOKUP($E68,'[3]Prep Sorteo'!$A$7:$M$71,10,FALSE))</f>
      </c>
    </row>
    <row r="69" spans="1:27" s="77" customFormat="1" ht="9" customHeight="1">
      <c r="A69" s="79">
        <v>31</v>
      </c>
      <c r="B69" s="27">
        <f>IF($E69="","",VLOOKUP($E69,'[3]Prep Sorteo'!$A$7:$M$71,4,FALSE))</f>
        <v>0</v>
      </c>
      <c r="C69" s="28">
        <f>IF($E69="","",VLOOKUP($E69,'[3]Prep Sorteo'!$A$7:$M$71,9,FALSE))</f>
        <v>0</v>
      </c>
      <c r="D69" s="28">
        <f>IF($E69="","",VLOOKUP($E69,'[3]Prep Sorteo'!$A$7:$M$71,11,FALSE))</f>
        <v>0</v>
      </c>
      <c r="E69" s="29">
        <v>65</v>
      </c>
      <c r="F69" s="30" t="str">
        <f>IF($E69="","",CONCATENATE(VLOOKUP($E69,'[3]Prep Sorteo'!$A$7:$M$71,2,FALSE),", ",VLOOKUP($E69,'[3]Prep Sorteo'!$A$7:$M$71,3,FALSE)))</f>
        <v>Bye, </v>
      </c>
      <c r="G69" s="89"/>
      <c r="H69" s="92" t="s">
        <v>92</v>
      </c>
      <c r="I69" s="92"/>
      <c r="J69" s="85"/>
      <c r="AA69" s="78">
        <f>IF($E69="","",VLOOKUP($E69,'[3]Prep Sorteo'!$A$7:$M$71,10,FALSE))</f>
        <v>0</v>
      </c>
    </row>
    <row r="70" spans="1:27" s="77" customFormat="1" ht="9" customHeight="1">
      <c r="A70" s="79"/>
      <c r="B70" s="80"/>
      <c r="C70" s="81"/>
      <c r="D70" s="81"/>
      <c r="E70" s="82"/>
      <c r="F70" s="83"/>
      <c r="G70" s="91" t="s">
        <v>84</v>
      </c>
      <c r="H70" s="93"/>
      <c r="I70" s="92"/>
      <c r="J70" s="85"/>
      <c r="AA70" s="78">
        <f>IF($E70="","",VLOOKUP($E70,'[3]Prep Sorteo'!$A$7:$M$71,10,FALSE))</f>
      </c>
    </row>
    <row r="71" spans="1:27" s="77" customFormat="1" ht="9" customHeight="1">
      <c r="A71" s="75">
        <v>32</v>
      </c>
      <c r="B71" s="27">
        <f>IF($E71="","",VLOOKUP($E71,'[3]Prep Sorteo'!$A$7:$M$71,4,FALSE))</f>
        <v>5885308</v>
      </c>
      <c r="C71" s="28">
        <f>IF($E71="","",VLOOKUP($E71,'[3]Prep Sorteo'!$A$7:$M$71,9,FALSE))</f>
        <v>2567</v>
      </c>
      <c r="D71" s="28">
        <f>IF($E71="","",VLOOKUP($E71,'[3]Prep Sorteo'!$A$7:$M$71,11,FALSE))</f>
        <v>0</v>
      </c>
      <c r="E71" s="29">
        <v>2</v>
      </c>
      <c r="F71" s="42" t="str">
        <f>IF($E71="","",CONCATENATE(VLOOKUP($E71,'[3]Prep Sorteo'!$A$7:$M$71,2,FALSE),", ",VLOOKUP($E71,'[3]Prep Sorteo'!$A$7:$M$71,3,FALSE)))</f>
        <v>OLIVER TROBAT, ROBERTO</v>
      </c>
      <c r="G71" s="85"/>
      <c r="H71" s="92"/>
      <c r="I71" s="92"/>
      <c r="J71" s="85"/>
      <c r="AA71" s="78">
        <f>IF($E71="","",VLOOKUP($E71,'[3]Prep Sorteo'!$A$7:$M$71,10,FALSE))</f>
        <v>126</v>
      </c>
    </row>
    <row r="72" spans="1:10" ht="9" customHeight="1" thickBot="1">
      <c r="A72" s="97"/>
      <c r="B72" s="97"/>
      <c r="C72" s="97"/>
      <c r="D72" s="97"/>
      <c r="E72" s="97"/>
      <c r="F72" s="97"/>
      <c r="G72" s="97"/>
      <c r="H72" s="97"/>
      <c r="I72" s="97"/>
      <c r="J72" s="97"/>
    </row>
    <row r="73" spans="1:10" s="55" customFormat="1" ht="9" customHeight="1">
      <c r="A73" s="134" t="s">
        <v>25</v>
      </c>
      <c r="B73" s="135"/>
      <c r="C73" s="135"/>
      <c r="D73" s="136"/>
      <c r="E73" s="53" t="s">
        <v>26</v>
      </c>
      <c r="F73" s="54" t="s">
        <v>27</v>
      </c>
      <c r="G73" s="152" t="s">
        <v>28</v>
      </c>
      <c r="H73" s="153"/>
      <c r="I73" s="154" t="s">
        <v>29</v>
      </c>
      <c r="J73" s="155"/>
    </row>
    <row r="74" spans="1:10" s="55" customFormat="1" ht="9" customHeight="1" thickBot="1">
      <c r="A74" s="156">
        <v>41215</v>
      </c>
      <c r="B74" s="157"/>
      <c r="C74" s="157"/>
      <c r="D74" s="158"/>
      <c r="E74" s="56">
        <v>1</v>
      </c>
      <c r="F74" s="57" t="str">
        <f>F9</f>
        <v>SUAREZ SANTANA, SAMUEL</v>
      </c>
      <c r="G74" s="137"/>
      <c r="H74" s="138"/>
      <c r="I74" s="139"/>
      <c r="J74" s="140"/>
    </row>
    <row r="75" spans="1:10" s="55" customFormat="1" ht="9" customHeight="1">
      <c r="A75" s="146" t="s">
        <v>30</v>
      </c>
      <c r="B75" s="147"/>
      <c r="C75" s="147"/>
      <c r="D75" s="148"/>
      <c r="E75" s="58">
        <v>2</v>
      </c>
      <c r="F75" s="59" t="str">
        <f>F71</f>
        <v>OLIVER TROBAT, ROBERTO</v>
      </c>
      <c r="G75" s="137"/>
      <c r="H75" s="138"/>
      <c r="I75" s="139"/>
      <c r="J75" s="140"/>
    </row>
    <row r="76" spans="1:10" s="55" customFormat="1" ht="9" customHeight="1" thickBot="1">
      <c r="A76" s="149" t="s">
        <v>31</v>
      </c>
      <c r="B76" s="150"/>
      <c r="C76" s="150"/>
      <c r="D76" s="151"/>
      <c r="E76" s="58">
        <v>3</v>
      </c>
      <c r="F76" s="59" t="str">
        <f>IF(E25=3,F25,IF(E55=3,F55,""))</f>
        <v>VIVES MARCOS, PEDRO</v>
      </c>
      <c r="G76" s="137"/>
      <c r="H76" s="138"/>
      <c r="I76" s="139"/>
      <c r="J76" s="140"/>
    </row>
    <row r="77" spans="1:10" s="55" customFormat="1" ht="9" customHeight="1">
      <c r="A77" s="134" t="s">
        <v>32</v>
      </c>
      <c r="B77" s="135"/>
      <c r="C77" s="135"/>
      <c r="D77" s="136"/>
      <c r="E77" s="58">
        <v>4</v>
      </c>
      <c r="F77" s="59" t="str">
        <f>IF(E25=4,F25,IF(E55=4,F55,""))</f>
        <v>SACARES GUERRERO, FRANCESC</v>
      </c>
      <c r="G77" s="137"/>
      <c r="H77" s="138"/>
      <c r="I77" s="139"/>
      <c r="J77" s="140"/>
    </row>
    <row r="78" spans="1:10" s="55" customFormat="1" ht="9" customHeight="1" thickBot="1">
      <c r="A78" s="143"/>
      <c r="B78" s="144"/>
      <c r="C78" s="144"/>
      <c r="D78" s="145"/>
      <c r="E78" s="60">
        <v>5</v>
      </c>
      <c r="F78" s="61" t="str">
        <f>IF(E23=5,F23,IF(E39=5,F39,IF(E41=5,F41,IF(E57=5,F57,""))))</f>
        <v>MARTINEZ AGUILO, XAVIER</v>
      </c>
      <c r="G78" s="137"/>
      <c r="H78" s="138"/>
      <c r="I78" s="139"/>
      <c r="J78" s="140"/>
    </row>
    <row r="79" spans="1:10" s="55" customFormat="1" ht="9" customHeight="1">
      <c r="A79" s="134" t="s">
        <v>33</v>
      </c>
      <c r="B79" s="135"/>
      <c r="C79" s="135"/>
      <c r="D79" s="136"/>
      <c r="E79" s="60">
        <v>6</v>
      </c>
      <c r="F79" s="61" t="str">
        <f>IF(E23=6,F23,IF(E39=6,F39,IF(E41=6,F41,IF(E57=6,F57,""))))</f>
        <v>PALACIO VILA, JUAN MIGUE</v>
      </c>
      <c r="G79" s="137"/>
      <c r="H79" s="138"/>
      <c r="I79" s="139"/>
      <c r="J79" s="140"/>
    </row>
    <row r="80" spans="1:10" s="55" customFormat="1" ht="9" customHeight="1">
      <c r="A80" s="141" t="str">
        <f>I6</f>
        <v>PEP JORDI MATAS RAMIS</v>
      </c>
      <c r="B80" s="124"/>
      <c r="C80" s="124"/>
      <c r="D80" s="142"/>
      <c r="E80" s="60">
        <v>7</v>
      </c>
      <c r="F80" s="61" t="str">
        <f>IF(E23=7,F23,IF(E39=7,F39,IF(E41=7,F41,IF(E57=7,F57,""))))</f>
        <v>ANDZEVICIUS, GUIDAS</v>
      </c>
      <c r="G80" s="137"/>
      <c r="H80" s="138"/>
      <c r="I80" s="139"/>
      <c r="J80" s="140"/>
    </row>
    <row r="81" spans="1:10" s="55" customFormat="1" ht="9" customHeight="1" thickBot="1">
      <c r="A81" s="126">
        <f>('[3]Prep Torneo'!$E$7)</f>
        <v>3208825</v>
      </c>
      <c r="B81" s="127"/>
      <c r="C81" s="127"/>
      <c r="D81" s="128"/>
      <c r="E81" s="62">
        <v>8</v>
      </c>
      <c r="F81" s="63" t="str">
        <f>IF(E23=8,F23,IF(E39=8,F39,IF(E41=8,F41,IF(E57=8,F57,""))))</f>
        <v>VAN DAMME GUISCAFRE, MATEU</v>
      </c>
      <c r="G81" s="129"/>
      <c r="H81" s="130"/>
      <c r="I81" s="131"/>
      <c r="J81" s="132"/>
    </row>
    <row r="82" spans="2:10" s="55" customFormat="1" ht="12.75">
      <c r="B82" s="64" t="s">
        <v>34</v>
      </c>
      <c r="F82" s="65"/>
      <c r="G82" s="65"/>
      <c r="H82" s="66"/>
      <c r="I82" s="133" t="s">
        <v>35</v>
      </c>
      <c r="J82" s="133"/>
    </row>
    <row r="83" spans="6:10" s="55" customFormat="1" ht="12.75">
      <c r="F83" s="67" t="s">
        <v>36</v>
      </c>
      <c r="G83" s="125" t="s">
        <v>37</v>
      </c>
      <c r="H83" s="125"/>
      <c r="I83" s="65"/>
      <c r="J83" s="66"/>
    </row>
    <row r="84" ht="12.75">
      <c r="J84" s="119">
        <v>41238</v>
      </c>
    </row>
    <row r="86" ht="12.75"/>
    <row r="87" ht="12.75"/>
  </sheetData>
  <sheetProtection password="CC8C" sheet="1" formatCells="0"/>
  <mergeCells count="35">
    <mergeCell ref="A6:E6"/>
    <mergeCell ref="A1:J1"/>
    <mergeCell ref="A2:J2"/>
    <mergeCell ref="A3:E3"/>
    <mergeCell ref="A4:E4"/>
    <mergeCell ref="A5:E5"/>
    <mergeCell ref="A73:D73"/>
    <mergeCell ref="G73:H73"/>
    <mergeCell ref="I73:J73"/>
    <mergeCell ref="A74:D74"/>
    <mergeCell ref="G74:H74"/>
    <mergeCell ref="I74:J74"/>
    <mergeCell ref="A75:D75"/>
    <mergeCell ref="G75:H75"/>
    <mergeCell ref="I75:J75"/>
    <mergeCell ref="A76:D76"/>
    <mergeCell ref="G76:H76"/>
    <mergeCell ref="I76:J76"/>
    <mergeCell ref="A77:D77"/>
    <mergeCell ref="G77:H77"/>
    <mergeCell ref="I77:J77"/>
    <mergeCell ref="A78:D78"/>
    <mergeCell ref="G78:H78"/>
    <mergeCell ref="I78:J78"/>
    <mergeCell ref="A79:D79"/>
    <mergeCell ref="G79:H79"/>
    <mergeCell ref="I79:J79"/>
    <mergeCell ref="A80:D80"/>
    <mergeCell ref="G80:H80"/>
    <mergeCell ref="I80:J80"/>
    <mergeCell ref="G83:H83"/>
    <mergeCell ref="A81:D81"/>
    <mergeCell ref="G81:H81"/>
    <mergeCell ref="I81:J81"/>
    <mergeCell ref="I82:J82"/>
  </mergeCells>
  <conditionalFormatting sqref="B9:D71 F9:F71">
    <cfRule type="expression" priority="4" dxfId="1" stopIfTrue="1">
      <formula>AND($E9&lt;=$J$9,$AA9&gt;0,$D9&lt;&gt;"LL")</formula>
    </cfRule>
  </conditionalFormatting>
  <conditionalFormatting sqref="E9 E11 E13 E15 E17 E19 E21 E23 E25 E27 E29 E31 E33 E35 E37 E39 E41 E43 E45 E47 E49 E51 E53 E55 E57 E59 E61 E63 E65 E67 E69 E71">
    <cfRule type="expression" priority="3" dxfId="0" stopIfTrue="1">
      <formula>AND($E9&lt;=$J$9,$AA9&gt;0,$D9&lt;&gt;"LL")</formula>
    </cfRule>
  </conditionalFormatting>
  <conditionalFormatting sqref="A23 A39 A41 A57">
    <cfRule type="expression" priority="2" dxfId="1" stopIfTrue="1">
      <formula>$J$9=8</formula>
    </cfRule>
  </conditionalFormatting>
  <conditionalFormatting sqref="E78:F81">
    <cfRule type="expression" priority="1" dxfId="4" stopIfTrue="1">
      <formula>$J$9&lt;5</formula>
    </cfRule>
  </conditionalFormatting>
  <printOptions horizontalCentered="1" verticalCentered="1"/>
  <pageMargins left="0" right="0" top="0" bottom="0" header="0" footer="0"/>
  <pageSetup fitToHeight="1" fitToWidth="1" horizontalDpi="360" verticalDpi="360" orientation="portrait" paperSize="9" scale="9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84"/>
  <sheetViews>
    <sheetView showGridLines="0" showZeros="0" zoomScalePageLayoutView="0" workbookViewId="0" topLeftCell="A1">
      <selection activeCell="A1" sqref="A1:J1"/>
    </sheetView>
  </sheetViews>
  <sheetFormatPr defaultColWidth="9.140625" defaultRowHeight="12.75"/>
  <cols>
    <col min="1" max="1" width="2.7109375" style="98" bestFit="1" customWidth="1"/>
    <col min="2" max="2" width="7.57421875" style="98" bestFit="1" customWidth="1"/>
    <col min="3" max="3" width="5.28125" style="98" customWidth="1"/>
    <col min="4" max="4" width="4.00390625" style="98" customWidth="1"/>
    <col min="5" max="5" width="2.8515625" style="98" customWidth="1"/>
    <col min="6" max="6" width="24.7109375" style="98" customWidth="1"/>
    <col min="7" max="10" width="13.7109375" style="98" customWidth="1"/>
    <col min="11" max="26" width="9.140625" style="98" customWidth="1"/>
    <col min="27" max="27" width="0" style="98" hidden="1" customWidth="1"/>
    <col min="28" max="16384" width="9.140625" style="98" customWidth="1"/>
  </cols>
  <sheetData>
    <row r="1" spans="1:10" s="1" customFormat="1" ht="25.5">
      <c r="A1" s="160" t="str">
        <f>('[4]Prep Torneo'!A5)</f>
        <v>XXI MEMORIAL HERMANO TARSICIO</v>
      </c>
      <c r="B1" s="160"/>
      <c r="C1" s="160"/>
      <c r="D1" s="160"/>
      <c r="E1" s="160"/>
      <c r="F1" s="160"/>
      <c r="G1" s="160"/>
      <c r="H1" s="160"/>
      <c r="I1" s="160"/>
      <c r="J1" s="160"/>
    </row>
    <row r="2" spans="1:10" s="2" customFormat="1" ht="12.75">
      <c r="A2" s="161" t="s">
        <v>0</v>
      </c>
      <c r="B2" s="161"/>
      <c r="C2" s="161"/>
      <c r="D2" s="161"/>
      <c r="E2" s="161"/>
      <c r="F2" s="161"/>
      <c r="G2" s="161"/>
      <c r="H2" s="161"/>
      <c r="I2" s="161"/>
      <c r="J2" s="161"/>
    </row>
    <row r="3" spans="1:10" s="6" customFormat="1" ht="9" customHeight="1">
      <c r="A3" s="162" t="s">
        <v>1</v>
      </c>
      <c r="B3" s="162"/>
      <c r="C3" s="162"/>
      <c r="D3" s="162"/>
      <c r="E3" s="162"/>
      <c r="F3" s="3" t="s">
        <v>2</v>
      </c>
      <c r="G3" s="3" t="s">
        <v>3</v>
      </c>
      <c r="H3" s="4"/>
      <c r="I3" s="3" t="s">
        <v>4</v>
      </c>
      <c r="J3" s="5"/>
    </row>
    <row r="4" spans="1:10" s="10" customFormat="1" ht="11.25">
      <c r="A4" s="163">
        <f>('[4]Prep Torneo'!$A$7)</f>
        <v>41218</v>
      </c>
      <c r="B4" s="163"/>
      <c r="C4" s="163"/>
      <c r="D4" s="163"/>
      <c r="E4" s="163"/>
      <c r="F4" s="7" t="str">
        <f>('[4]Prep Torneo'!$B$7)</f>
        <v>FTIB</v>
      </c>
      <c r="G4" s="7" t="str">
        <f>('[4]Prep Torneo'!$C$7)</f>
        <v>PALMA</v>
      </c>
      <c r="H4" s="8"/>
      <c r="I4" s="7" t="str">
        <f>('[4]Prep Torneo'!$D$7)</f>
        <v>C.T. LA SALLE</v>
      </c>
      <c r="J4" s="9"/>
    </row>
    <row r="5" spans="1:10" s="6" customFormat="1" ht="9">
      <c r="A5" s="162" t="s">
        <v>5</v>
      </c>
      <c r="B5" s="162"/>
      <c r="C5" s="162"/>
      <c r="D5" s="162"/>
      <c r="E5" s="162"/>
      <c r="F5" s="11" t="s">
        <v>6</v>
      </c>
      <c r="G5" s="4" t="s">
        <v>7</v>
      </c>
      <c r="H5" s="4"/>
      <c r="I5" s="12" t="s">
        <v>8</v>
      </c>
      <c r="J5" s="5"/>
    </row>
    <row r="6" spans="1:10" s="10" customFormat="1" ht="12" thickBot="1">
      <c r="A6" s="159" t="str">
        <f>('[4]Prep Torneo'!$A$9)</f>
        <v>NO</v>
      </c>
      <c r="B6" s="159"/>
      <c r="C6" s="159"/>
      <c r="D6" s="159"/>
      <c r="E6" s="159"/>
      <c r="F6" s="13" t="str">
        <f>('[4]Prep Torneo'!$B$9)</f>
        <v>ALEVÍN 2ª</v>
      </c>
      <c r="G6" s="13" t="str">
        <f>('[4]Prep Torneo'!$C$9)</f>
        <v>MASCULINO</v>
      </c>
      <c r="H6" s="14"/>
      <c r="I6" s="15" t="str">
        <f>CONCATENATE('[4]Prep Torneo'!$D$9," ",'[4]Prep Torneo'!$E$9)</f>
        <v>PEP JORDI MATAS RAMIS</v>
      </c>
      <c r="J6" s="69"/>
    </row>
    <row r="7" spans="1:10" s="20" customFormat="1" ht="9">
      <c r="A7" s="70"/>
      <c r="B7" s="17" t="s">
        <v>9</v>
      </c>
      <c r="C7" s="18" t="s">
        <v>10</v>
      </c>
      <c r="D7" s="18" t="s">
        <v>11</v>
      </c>
      <c r="E7" s="17" t="s">
        <v>12</v>
      </c>
      <c r="F7" s="71" t="s">
        <v>13</v>
      </c>
      <c r="G7" s="71" t="s">
        <v>42</v>
      </c>
      <c r="H7" s="71" t="s">
        <v>14</v>
      </c>
      <c r="I7" s="71" t="s">
        <v>15</v>
      </c>
      <c r="J7" s="71" t="s">
        <v>16</v>
      </c>
    </row>
    <row r="8" spans="1:10" s="20" customFormat="1" ht="8.25" customHeight="1">
      <c r="A8" s="72"/>
      <c r="B8" s="73"/>
      <c r="C8" s="23"/>
      <c r="D8" s="23"/>
      <c r="E8" s="73"/>
      <c r="F8" s="74"/>
      <c r="G8" s="73"/>
      <c r="H8" s="73"/>
      <c r="I8" s="73"/>
      <c r="J8" s="73"/>
    </row>
    <row r="9" spans="1:27" s="77" customFormat="1" ht="9" customHeight="1">
      <c r="A9" s="75">
        <v>1</v>
      </c>
      <c r="B9" s="27">
        <f>IF($E9="","",VLOOKUP($E9,'[4]Prep Sorteo'!$A$7:$M$71,4,FALSE))</f>
        <v>5902764</v>
      </c>
      <c r="C9" s="28">
        <f>IF($E9="","",VLOOKUP($E9,'[4]Prep Sorteo'!$A$7:$M$71,9,FALSE))</f>
        <v>7534</v>
      </c>
      <c r="D9" s="28">
        <f>IF($E9="","",VLOOKUP($E9,'[4]Prep Sorteo'!$A$7:$M$71,11,FALSE))</f>
        <v>0</v>
      </c>
      <c r="E9" s="29">
        <v>1</v>
      </c>
      <c r="F9" s="30" t="str">
        <f>IF($E9="","",CONCATENATE(VLOOKUP($E9,'[4]Prep Sorteo'!$A$7:$M$71,2,FALSE),", ",VLOOKUP($E9,'[4]Prep Sorteo'!$A$7:$M$71,3,FALSE)))</f>
        <v>VAQUER PERELLO, JOAN</v>
      </c>
      <c r="G9" s="76"/>
      <c r="H9" s="76"/>
      <c r="I9" s="76"/>
      <c r="J9" s="32">
        <f>'[4]Prep Sorteo'!G3</f>
        <v>4</v>
      </c>
      <c r="AA9" s="78">
        <f>IF($E9="","",VLOOKUP($E9,'[4]Prep Sorteo'!$A$7:$M$71,10,FALSE))</f>
        <v>29</v>
      </c>
    </row>
    <row r="10" spans="1:27" s="77" customFormat="1" ht="9" customHeight="1">
      <c r="A10" s="79"/>
      <c r="B10" s="80"/>
      <c r="C10" s="81"/>
      <c r="D10" s="81"/>
      <c r="E10" s="82"/>
      <c r="F10" s="83"/>
      <c r="G10" s="84" t="s">
        <v>66</v>
      </c>
      <c r="H10" s="85"/>
      <c r="I10" s="85"/>
      <c r="J10" s="85"/>
      <c r="AA10" s="78">
        <f>IF($E10="","",VLOOKUP($E10,'[4]Prep Sorteo'!$A$7:$M$71,10,FALSE))</f>
      </c>
    </row>
    <row r="11" spans="1:27" s="77" customFormat="1" ht="9" customHeight="1">
      <c r="A11" s="79">
        <v>2</v>
      </c>
      <c r="B11" s="27">
        <f>IF($E11="","",VLOOKUP($E11,'[4]Prep Sorteo'!$A$7:$M$71,4,FALSE))</f>
        <v>0</v>
      </c>
      <c r="C11" s="28">
        <f>IF($E11="","",VLOOKUP($E11,'[4]Prep Sorteo'!$A$7:$M$71,9,FALSE))</f>
        <v>0</v>
      </c>
      <c r="D11" s="28">
        <f>IF($E11="","",VLOOKUP($E11,'[4]Prep Sorteo'!$A$7:$M$71,11,FALSE))</f>
        <v>0</v>
      </c>
      <c r="E11" s="29">
        <v>65</v>
      </c>
      <c r="F11" s="42" t="str">
        <f>IF($E11="","",CONCATENATE(VLOOKUP($E11,'[4]Prep Sorteo'!$A$7:$M$71,2,FALSE),", ",VLOOKUP($E11,'[4]Prep Sorteo'!$A$7:$M$71,3,FALSE)))</f>
        <v>Bye, </v>
      </c>
      <c r="G11" s="86"/>
      <c r="H11" s="85"/>
      <c r="I11" s="85"/>
      <c r="J11" s="85"/>
      <c r="AA11" s="78">
        <f>IF($E11="","",VLOOKUP($E11,'[4]Prep Sorteo'!$A$7:$M$71,10,FALSE))</f>
        <v>0</v>
      </c>
    </row>
    <row r="12" spans="1:27" s="77" customFormat="1" ht="9" customHeight="1">
      <c r="A12" s="79"/>
      <c r="B12" s="80"/>
      <c r="C12" s="81"/>
      <c r="D12" s="81"/>
      <c r="E12" s="82"/>
      <c r="F12" s="87"/>
      <c r="G12" s="88"/>
      <c r="H12" s="84" t="s">
        <v>66</v>
      </c>
      <c r="I12" s="85"/>
      <c r="J12" s="85"/>
      <c r="AA12" s="78">
        <f>IF($E12="","",VLOOKUP($E12,'[4]Prep Sorteo'!$A$7:$M$71,10,FALSE))</f>
      </c>
    </row>
    <row r="13" spans="1:27" s="77" customFormat="1" ht="9" customHeight="1">
      <c r="A13" s="79">
        <v>3</v>
      </c>
      <c r="B13" s="27">
        <f>IF($E13="","",VLOOKUP($E13,'[4]Prep Sorteo'!$A$7:$M$71,4,FALSE))</f>
        <v>5917391</v>
      </c>
      <c r="C13" s="28">
        <f>IF($E13="","",VLOOKUP($E13,'[4]Prep Sorteo'!$A$7:$M$71,9,FALSE))</f>
        <v>21456</v>
      </c>
      <c r="D13" s="28">
        <f>IF($E13="","",VLOOKUP($E13,'[4]Prep Sorteo'!$A$7:$M$71,11,FALSE))</f>
        <v>0</v>
      </c>
      <c r="E13" s="29">
        <v>18</v>
      </c>
      <c r="F13" s="30" t="str">
        <f>IF($E13="","",CONCATENATE(VLOOKUP($E13,'[4]Prep Sorteo'!$A$7:$M$71,2,FALSE),", ",VLOOKUP($E13,'[4]Prep Sorteo'!$A$7:$M$71,3,FALSE)))</f>
        <v>BARCELO FRANCIA, ALEIX</v>
      </c>
      <c r="G13" s="89"/>
      <c r="H13" s="120" t="s">
        <v>132</v>
      </c>
      <c r="I13" s="85"/>
      <c r="J13" s="85"/>
      <c r="AA13" s="78">
        <f>IF($E13="","",VLOOKUP($E13,'[4]Prep Sorteo'!$A$7:$M$71,10,FALSE))</f>
        <v>1</v>
      </c>
    </row>
    <row r="14" spans="1:27" s="77" customFormat="1" ht="9" customHeight="1">
      <c r="A14" s="79"/>
      <c r="B14" s="90"/>
      <c r="C14" s="81"/>
      <c r="D14" s="81"/>
      <c r="E14" s="82"/>
      <c r="F14" s="83"/>
      <c r="G14" s="91" t="s">
        <v>108</v>
      </c>
      <c r="H14" s="89"/>
      <c r="I14" s="85"/>
      <c r="J14" s="85"/>
      <c r="AA14" s="78">
        <f>IF($E14="","",VLOOKUP($E14,'[4]Prep Sorteo'!$A$7:$M$71,10,FALSE))</f>
      </c>
    </row>
    <row r="15" spans="1:27" s="77" customFormat="1" ht="9" customHeight="1">
      <c r="A15" s="79">
        <v>4</v>
      </c>
      <c r="B15" s="27">
        <f>IF($E15="","",VLOOKUP($E15,'[4]Prep Sorteo'!$A$7:$M$71,4,FALSE))</f>
        <v>5921350</v>
      </c>
      <c r="C15" s="28">
        <f>IF($E15="","",VLOOKUP($E15,'[4]Prep Sorteo'!$A$7:$M$71,9,FALSE))</f>
        <v>21456</v>
      </c>
      <c r="D15" s="28">
        <f>IF($E15="","",VLOOKUP($E15,'[4]Prep Sorteo'!$A$7:$M$71,11,FALSE))</f>
        <v>0</v>
      </c>
      <c r="E15" s="29">
        <v>19</v>
      </c>
      <c r="F15" s="42" t="str">
        <f>IF($E15="","",CONCATENATE(VLOOKUP($E15,'[4]Prep Sorteo'!$A$7:$M$71,2,FALSE),", ",VLOOKUP($E15,'[4]Prep Sorteo'!$A$7:$M$71,3,FALSE)))</f>
        <v>EL HOMMAD ZARKIK, ALLAL</v>
      </c>
      <c r="G15" s="85" t="s">
        <v>102</v>
      </c>
      <c r="H15" s="89"/>
      <c r="I15" s="85"/>
      <c r="J15" s="85"/>
      <c r="AA15" s="78">
        <f>IF($E15="","",VLOOKUP($E15,'[4]Prep Sorteo'!$A$7:$M$71,10,FALSE))</f>
        <v>1</v>
      </c>
    </row>
    <row r="16" spans="1:27" s="77" customFormat="1" ht="9" customHeight="1">
      <c r="A16" s="79"/>
      <c r="B16" s="80"/>
      <c r="C16" s="81"/>
      <c r="D16" s="81"/>
      <c r="E16" s="82"/>
      <c r="F16" s="87"/>
      <c r="G16" s="85"/>
      <c r="H16" s="89"/>
      <c r="I16" s="84" t="s">
        <v>66</v>
      </c>
      <c r="J16" s="85"/>
      <c r="AA16" s="78">
        <f>IF($E16="","",VLOOKUP($E16,'[4]Prep Sorteo'!$A$7:$M$71,10,FALSE))</f>
      </c>
    </row>
    <row r="17" spans="1:27" s="77" customFormat="1" ht="9" customHeight="1">
      <c r="A17" s="79">
        <v>5</v>
      </c>
      <c r="B17" s="27">
        <f>IF($E17="","",VLOOKUP($E17,'[4]Prep Sorteo'!$A$7:$M$71,4,FALSE))</f>
        <v>5899052</v>
      </c>
      <c r="C17" s="28" t="str">
        <f>IF($E17="","",VLOOKUP($E17,'[4]Prep Sorteo'!$A$7:$M$71,9,FALSE))</f>
        <v>s/c</v>
      </c>
      <c r="D17" s="28" t="str">
        <f>IF($E17="","",VLOOKUP($E17,'[4]Prep Sorteo'!$A$7:$M$71,11,FALSE))</f>
        <v>WC</v>
      </c>
      <c r="E17" s="29">
        <v>20</v>
      </c>
      <c r="F17" s="30" t="str">
        <f>IF($E17="","",CONCATENATE(VLOOKUP($E17,'[4]Prep Sorteo'!$A$7:$M$71,2,FALSE),", ",VLOOKUP($E17,'[4]Prep Sorteo'!$A$7:$M$71,3,FALSE)))</f>
        <v>AGUILAR SANCHEZ, ALVARO</v>
      </c>
      <c r="G17" s="85"/>
      <c r="H17" s="89"/>
      <c r="I17" s="86" t="s">
        <v>166</v>
      </c>
      <c r="J17" s="85"/>
      <c r="AA17" s="78">
        <f>IF($E17="","",VLOOKUP($E17,'[4]Prep Sorteo'!$A$7:$M$71,10,FALSE))</f>
        <v>0</v>
      </c>
    </row>
    <row r="18" spans="1:27" s="77" customFormat="1" ht="9" customHeight="1">
      <c r="A18" s="79"/>
      <c r="B18" s="80"/>
      <c r="C18" s="81"/>
      <c r="D18" s="81"/>
      <c r="E18" s="82"/>
      <c r="F18" s="83"/>
      <c r="G18" s="84" t="s">
        <v>109</v>
      </c>
      <c r="H18" s="89"/>
      <c r="I18" s="89"/>
      <c r="J18" s="85"/>
      <c r="AA18" s="78">
        <f>IF($E18="","",VLOOKUP($E18,'[4]Prep Sorteo'!$A$7:$M$71,10,FALSE))</f>
      </c>
    </row>
    <row r="19" spans="1:27" s="77" customFormat="1" ht="9" customHeight="1">
      <c r="A19" s="79">
        <v>6</v>
      </c>
      <c r="B19" s="27">
        <f>IF($E19="","",VLOOKUP($E19,'[4]Prep Sorteo'!$A$7:$M$71,4,FALSE))</f>
        <v>5902699</v>
      </c>
      <c r="C19" s="28">
        <f>IF($E19="","",VLOOKUP($E19,'[4]Prep Sorteo'!$A$7:$M$71,9,FALSE))</f>
        <v>16432</v>
      </c>
      <c r="D19" s="28">
        <f>IF($E19="","",VLOOKUP($E19,'[4]Prep Sorteo'!$A$7:$M$71,11,FALSE))</f>
        <v>0</v>
      </c>
      <c r="E19" s="29">
        <v>14</v>
      </c>
      <c r="F19" s="42" t="str">
        <f>IF($E19="","",CONCATENATE(VLOOKUP($E19,'[4]Prep Sorteo'!$A$7:$M$71,2,FALSE),", ",VLOOKUP($E19,'[4]Prep Sorteo'!$A$7:$M$71,3,FALSE)))</f>
        <v>MANERA DOLS, BERNAT</v>
      </c>
      <c r="G19" s="86" t="s">
        <v>110</v>
      </c>
      <c r="H19" s="89"/>
      <c r="I19" s="89"/>
      <c r="J19" s="85"/>
      <c r="AA19" s="78">
        <f>IF($E19="","",VLOOKUP($E19,'[4]Prep Sorteo'!$A$7:$M$71,10,FALSE))</f>
        <v>4</v>
      </c>
    </row>
    <row r="20" spans="1:27" s="77" customFormat="1" ht="9" customHeight="1">
      <c r="A20" s="79"/>
      <c r="B20" s="80"/>
      <c r="C20" s="81"/>
      <c r="D20" s="81"/>
      <c r="E20" s="82"/>
      <c r="F20" s="87"/>
      <c r="G20" s="89"/>
      <c r="H20" s="91" t="s">
        <v>67</v>
      </c>
      <c r="I20" s="89"/>
      <c r="J20" s="85"/>
      <c r="AA20" s="78">
        <f>IF($E20="","",VLOOKUP($E20,'[4]Prep Sorteo'!$A$7:$M$71,10,FALSE))</f>
      </c>
    </row>
    <row r="21" spans="1:27" s="77" customFormat="1" ht="9" customHeight="1">
      <c r="A21" s="79">
        <v>7</v>
      </c>
      <c r="B21" s="27">
        <f>IF($E21="","",VLOOKUP($E21,'[4]Prep Sorteo'!$A$7:$M$71,4,FALSE))</f>
        <v>5895597</v>
      </c>
      <c r="C21" s="28">
        <f>IF($E21="","",VLOOKUP($E21,'[4]Prep Sorteo'!$A$7:$M$71,9,FALSE))</f>
        <v>10736</v>
      </c>
      <c r="D21" s="28" t="str">
        <f>IF($E21="","",VLOOKUP($E21,'[4]Prep Sorteo'!$A$7:$M$71,11,FALSE))</f>
        <v>WC</v>
      </c>
      <c r="E21" s="29">
        <v>6</v>
      </c>
      <c r="F21" s="30" t="str">
        <f>IF($E21="","",CONCATENATE(VLOOKUP($E21,'[4]Prep Sorteo'!$A$7:$M$71,2,FALSE),", ",VLOOKUP($E21,'[4]Prep Sorteo'!$A$7:$M$71,3,FALSE)))</f>
        <v>ROSSELLO COLL, TONI</v>
      </c>
      <c r="G21" s="89"/>
      <c r="H21" s="41" t="s">
        <v>148</v>
      </c>
      <c r="I21" s="89"/>
      <c r="J21" s="85"/>
      <c r="AA21" s="78">
        <f>IF($E21="","",VLOOKUP($E21,'[4]Prep Sorteo'!$A$7:$M$71,10,FALSE))</f>
        <v>14</v>
      </c>
    </row>
    <row r="22" spans="1:27" s="77" customFormat="1" ht="9" customHeight="1">
      <c r="A22" s="79"/>
      <c r="B22" s="80"/>
      <c r="C22" s="81"/>
      <c r="D22" s="81"/>
      <c r="E22" s="82"/>
      <c r="F22" s="83"/>
      <c r="G22" s="91" t="s">
        <v>67</v>
      </c>
      <c r="H22" s="92"/>
      <c r="I22" s="89"/>
      <c r="J22" s="85"/>
      <c r="AA22" s="78">
        <f>IF($E22="","",VLOOKUP($E22,'[4]Prep Sorteo'!$A$7:$M$71,10,FALSE))</f>
      </c>
    </row>
    <row r="23" spans="1:27" s="77" customFormat="1" ht="9" customHeight="1">
      <c r="A23" s="79">
        <v>8</v>
      </c>
      <c r="B23" s="27">
        <f>IF($E23="","",VLOOKUP($E23,'[4]Prep Sorteo'!$A$7:$M$71,4,FALSE))</f>
        <v>0</v>
      </c>
      <c r="C23" s="28">
        <f>IF($E23="","",VLOOKUP($E23,'[4]Prep Sorteo'!$A$7:$M$71,9,FALSE))</f>
        <v>0</v>
      </c>
      <c r="D23" s="28">
        <f>IF($E23="","",VLOOKUP($E23,'[4]Prep Sorteo'!$A$7:$M$71,11,FALSE))</f>
        <v>0</v>
      </c>
      <c r="E23" s="29">
        <v>65</v>
      </c>
      <c r="F23" s="42" t="str">
        <f>IF($E23="","",CONCATENATE(VLOOKUP($E23,'[4]Prep Sorteo'!$A$7:$M$71,2,FALSE),", ",VLOOKUP($E23,'[4]Prep Sorteo'!$A$7:$M$71,3,FALSE)))</f>
        <v>Bye, </v>
      </c>
      <c r="G23" s="85"/>
      <c r="H23" s="92"/>
      <c r="I23" s="89"/>
      <c r="J23" s="85"/>
      <c r="AA23" s="78">
        <f>IF($E23="","",VLOOKUP($E23,'[4]Prep Sorteo'!$A$7:$M$71,10,FALSE))</f>
        <v>0</v>
      </c>
    </row>
    <row r="24" spans="1:27" s="77" customFormat="1" ht="9" customHeight="1">
      <c r="A24" s="79"/>
      <c r="B24" s="80"/>
      <c r="C24" s="81"/>
      <c r="D24" s="81"/>
      <c r="E24" s="94"/>
      <c r="F24" s="87"/>
      <c r="G24" s="85"/>
      <c r="H24" s="92"/>
      <c r="I24" s="89"/>
      <c r="J24" s="84" t="s">
        <v>66</v>
      </c>
      <c r="AA24" s="78">
        <f>IF($E24="","",VLOOKUP($E24,'[4]Prep Sorteo'!$A$7:$M$71,10,FALSE))</f>
      </c>
    </row>
    <row r="25" spans="1:27" s="77" customFormat="1" ht="9" customHeight="1">
      <c r="A25" s="75">
        <v>9</v>
      </c>
      <c r="B25" s="27">
        <f>IF($E25="","",VLOOKUP($E25,'[4]Prep Sorteo'!$A$7:$M$71,4,FALSE))</f>
        <v>5885522</v>
      </c>
      <c r="C25" s="28">
        <f>IF($E25="","",VLOOKUP($E25,'[4]Prep Sorteo'!$A$7:$M$71,9,FALSE))</f>
        <v>9136</v>
      </c>
      <c r="D25" s="28">
        <f>IF($E25="","",VLOOKUP($E25,'[4]Prep Sorteo'!$A$7:$M$71,11,FALSE))</f>
        <v>0</v>
      </c>
      <c r="E25" s="29">
        <v>4</v>
      </c>
      <c r="F25" s="30" t="str">
        <f>IF($E25="","",CONCATENATE(VLOOKUP($E25,'[4]Prep Sorteo'!$A$7:$M$71,2,FALSE),", ",VLOOKUP($E25,'[4]Prep Sorteo'!$A$7:$M$71,3,FALSE)))</f>
        <v>GIBANEL VELASCO, LLORENÇ</v>
      </c>
      <c r="G25" s="85"/>
      <c r="H25" s="85"/>
      <c r="I25" s="89"/>
      <c r="J25" s="122" t="s">
        <v>162</v>
      </c>
      <c r="AA25" s="78">
        <f>IF($E25="","",VLOOKUP($E25,'[4]Prep Sorteo'!$A$7:$M$71,10,FALSE))</f>
        <v>20</v>
      </c>
    </row>
    <row r="26" spans="1:27" s="77" customFormat="1" ht="9" customHeight="1">
      <c r="A26" s="79"/>
      <c r="B26" s="80"/>
      <c r="C26" s="81"/>
      <c r="D26" s="81"/>
      <c r="E26" s="82"/>
      <c r="F26" s="83"/>
      <c r="G26" s="84" t="s">
        <v>68</v>
      </c>
      <c r="H26" s="85"/>
      <c r="I26" s="89"/>
      <c r="J26" s="89"/>
      <c r="AA26" s="78">
        <f>IF($E26="","",VLOOKUP($E26,'[4]Prep Sorteo'!$A$7:$M$71,10,FALSE))</f>
      </c>
    </row>
    <row r="27" spans="1:27" s="77" customFormat="1" ht="9" customHeight="1">
      <c r="A27" s="79">
        <v>10</v>
      </c>
      <c r="B27" s="27">
        <f>IF($E27="","",VLOOKUP($E27,'[4]Prep Sorteo'!$A$7:$M$71,4,FALSE))</f>
        <v>0</v>
      </c>
      <c r="C27" s="28">
        <f>IF($E27="","",VLOOKUP($E27,'[4]Prep Sorteo'!$A$7:$M$71,9,FALSE))</f>
        <v>0</v>
      </c>
      <c r="D27" s="28">
        <f>IF($E27="","",VLOOKUP($E27,'[4]Prep Sorteo'!$A$7:$M$71,11,FALSE))</f>
        <v>0</v>
      </c>
      <c r="E27" s="29">
        <v>65</v>
      </c>
      <c r="F27" s="42" t="str">
        <f>IF($E27="","",CONCATENATE(VLOOKUP($E27,'[4]Prep Sorteo'!$A$7:$M$71,2,FALSE),", ",VLOOKUP($E27,'[4]Prep Sorteo'!$A$7:$M$71,3,FALSE)))</f>
        <v>Bye, </v>
      </c>
      <c r="G27" s="86"/>
      <c r="H27" s="85"/>
      <c r="I27" s="89"/>
      <c r="J27" s="89"/>
      <c r="AA27" s="78">
        <f>IF($E27="","",VLOOKUP($E27,'[4]Prep Sorteo'!$A$7:$M$71,10,FALSE))</f>
        <v>0</v>
      </c>
    </row>
    <row r="28" spans="1:27" s="77" customFormat="1" ht="9" customHeight="1">
      <c r="A28" s="79"/>
      <c r="B28" s="80"/>
      <c r="C28" s="81"/>
      <c r="D28" s="81"/>
      <c r="E28" s="82"/>
      <c r="F28" s="87"/>
      <c r="G28" s="89"/>
      <c r="H28" s="84" t="s">
        <v>68</v>
      </c>
      <c r="I28" s="89"/>
      <c r="J28" s="89"/>
      <c r="AA28" s="78">
        <f>IF($E28="","",VLOOKUP($E28,'[4]Prep Sorteo'!$A$7:$M$71,10,FALSE))</f>
      </c>
    </row>
    <row r="29" spans="1:27" s="77" customFormat="1" ht="9" customHeight="1">
      <c r="A29" s="79">
        <v>11</v>
      </c>
      <c r="B29" s="27">
        <f>IF($E29="","",VLOOKUP($E29,'[4]Prep Sorteo'!$A$7:$M$71,4,FALSE))</f>
        <v>5913000</v>
      </c>
      <c r="C29" s="28">
        <f>IF($E29="","",VLOOKUP($E29,'[4]Prep Sorteo'!$A$7:$M$71,9,FALSE))</f>
        <v>16432</v>
      </c>
      <c r="D29" s="28">
        <f>IF($E29="","",VLOOKUP($E29,'[4]Prep Sorteo'!$A$7:$M$71,11,FALSE))</f>
        <v>0</v>
      </c>
      <c r="E29" s="29">
        <v>13</v>
      </c>
      <c r="F29" s="30" t="str">
        <f>IF($E29="","",CONCATENATE(VLOOKUP($E29,'[4]Prep Sorteo'!$A$7:$M$71,2,FALSE),", ",VLOOKUP($E29,'[4]Prep Sorteo'!$A$7:$M$71,3,FALSE)))</f>
        <v>CLADERA GARCIA, JOEL</v>
      </c>
      <c r="G29" s="89"/>
      <c r="H29" s="120" t="s">
        <v>142</v>
      </c>
      <c r="I29" s="89"/>
      <c r="J29" s="89"/>
      <c r="AA29" s="78">
        <f>IF($E29="","",VLOOKUP($E29,'[4]Prep Sorteo'!$A$7:$M$71,10,FALSE))</f>
        <v>4</v>
      </c>
    </row>
    <row r="30" spans="1:27" s="77" customFormat="1" ht="9" customHeight="1">
      <c r="A30" s="79"/>
      <c r="B30" s="90"/>
      <c r="C30" s="81"/>
      <c r="D30" s="81"/>
      <c r="E30" s="82"/>
      <c r="F30" s="83"/>
      <c r="G30" s="91" t="s">
        <v>111</v>
      </c>
      <c r="H30" s="89"/>
      <c r="I30" s="89"/>
      <c r="J30" s="89"/>
      <c r="AA30" s="78">
        <f>IF($E30="","",VLOOKUP($E30,'[4]Prep Sorteo'!$A$7:$M$71,10,FALSE))</f>
      </c>
    </row>
    <row r="31" spans="1:27" s="77" customFormat="1" ht="9" customHeight="1">
      <c r="A31" s="79">
        <v>12</v>
      </c>
      <c r="B31" s="27">
        <f>IF($E31="","",VLOOKUP($E31,'[4]Prep Sorteo'!$A$7:$M$71,4,FALSE))</f>
        <v>5924685</v>
      </c>
      <c r="C31" s="28" t="str">
        <f>IF($E31="","",VLOOKUP($E31,'[4]Prep Sorteo'!$A$7:$M$71,9,FALSE))</f>
        <v>s/c</v>
      </c>
      <c r="D31" s="28">
        <f>IF($E31="","",VLOOKUP($E31,'[4]Prep Sorteo'!$A$7:$M$71,11,FALSE))</f>
        <v>0</v>
      </c>
      <c r="E31" s="29">
        <v>21</v>
      </c>
      <c r="F31" s="42" t="str">
        <f>IF($E31="","",CONCATENATE(VLOOKUP($E31,'[4]Prep Sorteo'!$A$7:$M$71,2,FALSE),", ",VLOOKUP($E31,'[4]Prep Sorteo'!$A$7:$M$71,3,FALSE)))</f>
        <v>PERELLO JAUME, ANTONI</v>
      </c>
      <c r="G31" s="85" t="s">
        <v>112</v>
      </c>
      <c r="H31" s="89"/>
      <c r="I31" s="89"/>
      <c r="J31" s="89"/>
      <c r="AA31" s="78">
        <f>IF($E31="","",VLOOKUP($E31,'[4]Prep Sorteo'!$A$7:$M$71,10,FALSE))</f>
        <v>0</v>
      </c>
    </row>
    <row r="32" spans="1:27" s="77" customFormat="1" ht="9" customHeight="1">
      <c r="A32" s="79"/>
      <c r="B32" s="80"/>
      <c r="C32" s="81"/>
      <c r="D32" s="81"/>
      <c r="E32" s="82"/>
      <c r="F32" s="87"/>
      <c r="G32" s="85"/>
      <c r="H32" s="89"/>
      <c r="I32" s="91" t="s">
        <v>68</v>
      </c>
      <c r="J32" s="89"/>
      <c r="AA32" s="78">
        <f>IF($E32="","",VLOOKUP($E32,'[4]Prep Sorteo'!$A$7:$M$71,10,FALSE))</f>
      </c>
    </row>
    <row r="33" spans="1:27" s="77" customFormat="1" ht="9" customHeight="1">
      <c r="A33" s="79">
        <v>13</v>
      </c>
      <c r="B33" s="27">
        <f>IF($E33="","",VLOOKUP($E33,'[4]Prep Sorteo'!$A$7:$M$71,4,FALSE))</f>
        <v>5902714</v>
      </c>
      <c r="C33" s="28">
        <f>IF($E33="","",VLOOKUP($E33,'[4]Prep Sorteo'!$A$7:$M$71,9,FALSE))</f>
        <v>13337</v>
      </c>
      <c r="D33" s="28">
        <f>IF($E33="","",VLOOKUP($E33,'[4]Prep Sorteo'!$A$7:$M$71,11,FALSE))</f>
        <v>0</v>
      </c>
      <c r="E33" s="29">
        <v>9</v>
      </c>
      <c r="F33" s="30" t="str">
        <f>IF($E33="","",CONCATENATE(VLOOKUP($E33,'[4]Prep Sorteo'!$A$7:$M$71,2,FALSE),", ",VLOOKUP($E33,'[4]Prep Sorteo'!$A$7:$M$71,3,FALSE)))</f>
        <v>RIUTORT RIGO, LLUIS</v>
      </c>
      <c r="G33" s="85"/>
      <c r="H33" s="89"/>
      <c r="I33" s="92" t="s">
        <v>167</v>
      </c>
      <c r="J33" s="89"/>
      <c r="AA33" s="78">
        <f>IF($E33="","",VLOOKUP($E33,'[4]Prep Sorteo'!$A$7:$M$71,10,FALSE))</f>
        <v>8</v>
      </c>
    </row>
    <row r="34" spans="1:27" s="77" customFormat="1" ht="9" customHeight="1">
      <c r="A34" s="79"/>
      <c r="B34" s="80"/>
      <c r="C34" s="81"/>
      <c r="D34" s="81"/>
      <c r="E34" s="82"/>
      <c r="F34" s="83"/>
      <c r="G34" s="84" t="s">
        <v>69</v>
      </c>
      <c r="H34" s="89"/>
      <c r="I34" s="92"/>
      <c r="J34" s="89"/>
      <c r="AA34" s="78">
        <f>IF($E34="","",VLOOKUP($E34,'[4]Prep Sorteo'!$A$7:$M$71,10,FALSE))</f>
      </c>
    </row>
    <row r="35" spans="1:27" s="77" customFormat="1" ht="9" customHeight="1">
      <c r="A35" s="79">
        <v>14</v>
      </c>
      <c r="B35" s="27">
        <f>IF($E35="","",VLOOKUP($E35,'[4]Prep Sorteo'!$A$7:$M$71,4,FALSE))</f>
        <v>0</v>
      </c>
      <c r="C35" s="28">
        <f>IF($E35="","",VLOOKUP($E35,'[4]Prep Sorteo'!$A$7:$M$71,9,FALSE))</f>
        <v>0</v>
      </c>
      <c r="D35" s="28">
        <f>IF($E35="","",VLOOKUP($E35,'[4]Prep Sorteo'!$A$7:$M$71,11,FALSE))</f>
        <v>0</v>
      </c>
      <c r="E35" s="29">
        <v>65</v>
      </c>
      <c r="F35" s="42" t="str">
        <f>IF($E35="","",CONCATENATE(VLOOKUP($E35,'[4]Prep Sorteo'!$A$7:$M$71,2,FALSE),", ",VLOOKUP($E35,'[4]Prep Sorteo'!$A$7:$M$71,3,FALSE)))</f>
        <v>Bye, </v>
      </c>
      <c r="G35" s="86"/>
      <c r="H35" s="89"/>
      <c r="I35" s="92"/>
      <c r="J35" s="89"/>
      <c r="AA35" s="78">
        <f>IF($E35="","",VLOOKUP($E35,'[4]Prep Sorteo'!$A$7:$M$71,10,FALSE))</f>
        <v>0</v>
      </c>
    </row>
    <row r="36" spans="1:27" s="77" customFormat="1" ht="9" customHeight="1">
      <c r="A36" s="79"/>
      <c r="B36" s="80"/>
      <c r="C36" s="81"/>
      <c r="D36" s="81"/>
      <c r="E36" s="82"/>
      <c r="F36" s="87"/>
      <c r="G36" s="89"/>
      <c r="H36" s="91" t="s">
        <v>70</v>
      </c>
      <c r="I36" s="92"/>
      <c r="J36" s="89"/>
      <c r="AA36" s="78">
        <f>IF($E36="","",VLOOKUP($E36,'[4]Prep Sorteo'!$A$7:$M$71,10,FALSE))</f>
      </c>
    </row>
    <row r="37" spans="1:27" s="77" customFormat="1" ht="9" customHeight="1">
      <c r="A37" s="79">
        <v>15</v>
      </c>
      <c r="B37" s="27">
        <f>IF($E37="","",VLOOKUP($E37,'[4]Prep Sorteo'!$A$7:$M$71,4,FALSE))</f>
        <v>5904265</v>
      </c>
      <c r="C37" s="28">
        <f>IF($E37="","",VLOOKUP($E37,'[4]Prep Sorteo'!$A$7:$M$71,9,FALSE))</f>
        <v>13337</v>
      </c>
      <c r="D37" s="28" t="str">
        <f>IF($E37="","",VLOOKUP($E37,'[4]Prep Sorteo'!$A$7:$M$71,11,FALSE))</f>
        <v>WC</v>
      </c>
      <c r="E37" s="29">
        <v>10</v>
      </c>
      <c r="F37" s="30" t="str">
        <f>IF($E37="","",CONCATENATE(VLOOKUP($E37,'[4]Prep Sorteo'!$A$7:$M$71,2,FALSE),", ",VLOOKUP($E37,'[4]Prep Sorteo'!$A$7:$M$71,3,FALSE)))</f>
        <v>SANS RUSCALLEDA, DAVID</v>
      </c>
      <c r="G37" s="89"/>
      <c r="H37" s="41" t="s">
        <v>149</v>
      </c>
      <c r="I37" s="92"/>
      <c r="J37" s="89"/>
      <c r="AA37" s="78">
        <f>IF($E37="","",VLOOKUP($E37,'[4]Prep Sorteo'!$A$7:$M$71,10,FALSE))</f>
        <v>8</v>
      </c>
    </row>
    <row r="38" spans="1:27" s="77" customFormat="1" ht="9" customHeight="1">
      <c r="A38" s="79"/>
      <c r="B38" s="80"/>
      <c r="C38" s="81"/>
      <c r="D38" s="81"/>
      <c r="E38" s="82"/>
      <c r="F38" s="83"/>
      <c r="G38" s="91" t="s">
        <v>70</v>
      </c>
      <c r="H38" s="92"/>
      <c r="I38" s="92"/>
      <c r="J38" s="89"/>
      <c r="AA38" s="78">
        <f>IF($E38="","",VLOOKUP($E38,'[4]Prep Sorteo'!$A$7:$M$71,10,FALSE))</f>
      </c>
    </row>
    <row r="39" spans="1:27" s="77" customFormat="1" ht="9" customHeight="1">
      <c r="A39" s="79">
        <v>16</v>
      </c>
      <c r="B39" s="27">
        <f>IF($E39="","",VLOOKUP($E39,'[4]Prep Sorteo'!$A$7:$M$71,4,FALSE))</f>
        <v>0</v>
      </c>
      <c r="C39" s="28">
        <f>IF($E39="","",VLOOKUP($E39,'[4]Prep Sorteo'!$A$7:$M$71,9,FALSE))</f>
        <v>0</v>
      </c>
      <c r="D39" s="28">
        <f>IF($E39="","",VLOOKUP($E39,'[4]Prep Sorteo'!$A$7:$M$71,11,FALSE))</f>
        <v>0</v>
      </c>
      <c r="E39" s="29">
        <v>65</v>
      </c>
      <c r="F39" s="42" t="str">
        <f>IF($E39="","",CONCATENATE(VLOOKUP($E39,'[4]Prep Sorteo'!$A$7:$M$71,2,FALSE),", ",VLOOKUP($E39,'[4]Prep Sorteo'!$A$7:$M$71,3,FALSE)))</f>
        <v>Bye, </v>
      </c>
      <c r="G39" s="85"/>
      <c r="H39" s="92"/>
      <c r="I39" s="95"/>
      <c r="J39" s="89"/>
      <c r="AA39" s="78">
        <f>IF($E39="","",VLOOKUP($E39,'[4]Prep Sorteo'!$A$7:$M$71,10,FALSE))</f>
        <v>0</v>
      </c>
    </row>
    <row r="40" spans="1:27" s="77" customFormat="1" ht="9" customHeight="1">
      <c r="A40" s="79"/>
      <c r="B40" s="80"/>
      <c r="C40" s="81"/>
      <c r="D40" s="81"/>
      <c r="E40" s="94"/>
      <c r="F40" s="87"/>
      <c r="G40" s="85"/>
      <c r="H40" s="92"/>
      <c r="I40" s="96" t="s">
        <v>50</v>
      </c>
      <c r="J40" s="91" t="s">
        <v>66</v>
      </c>
      <c r="AA40" s="78">
        <f>IF($E40="","",VLOOKUP($E40,'[4]Prep Sorteo'!$A$7:$M$71,10,FALSE))</f>
      </c>
    </row>
    <row r="41" spans="1:27" s="77" customFormat="1" ht="9" customHeight="1">
      <c r="A41" s="79">
        <v>17</v>
      </c>
      <c r="B41" s="27">
        <f>IF($E41="","",VLOOKUP($E41,'[4]Prep Sorteo'!$A$7:$M$71,4,FALSE))</f>
        <v>0</v>
      </c>
      <c r="C41" s="28">
        <f>IF($E41="","",VLOOKUP($E41,'[4]Prep Sorteo'!$A$7:$M$71,9,FALSE))</f>
        <v>0</v>
      </c>
      <c r="D41" s="28">
        <f>IF($E41="","",VLOOKUP($E41,'[4]Prep Sorteo'!$A$7:$M$71,11,FALSE))</f>
        <v>0</v>
      </c>
      <c r="E41" s="29">
        <v>65</v>
      </c>
      <c r="F41" s="30" t="str">
        <f>IF($E41="","",CONCATENATE(VLOOKUP($E41,'[4]Prep Sorteo'!$A$7:$M$71,2,FALSE),", ",VLOOKUP($E41,'[4]Prep Sorteo'!$A$7:$M$71,3,FALSE)))</f>
        <v>Bye, </v>
      </c>
      <c r="G41" s="85"/>
      <c r="H41" s="85"/>
      <c r="I41" s="85"/>
      <c r="J41" s="89" t="s">
        <v>120</v>
      </c>
      <c r="AA41" s="78">
        <f>IF($E41="","",VLOOKUP($E41,'[4]Prep Sorteo'!$A$7:$M$71,10,FALSE))</f>
        <v>0</v>
      </c>
    </row>
    <row r="42" spans="1:27" s="77" customFormat="1" ht="9" customHeight="1">
      <c r="A42" s="79"/>
      <c r="B42" s="80"/>
      <c r="C42" s="81"/>
      <c r="D42" s="81"/>
      <c r="E42" s="82"/>
      <c r="F42" s="83"/>
      <c r="G42" s="84" t="s">
        <v>71</v>
      </c>
      <c r="H42" s="85"/>
      <c r="I42" s="85"/>
      <c r="J42" s="88"/>
      <c r="AA42" s="78">
        <f>IF($E42="","",VLOOKUP($E42,'[4]Prep Sorteo'!$A$7:$M$71,10,FALSE))</f>
      </c>
    </row>
    <row r="43" spans="1:27" s="77" customFormat="1" ht="9" customHeight="1">
      <c r="A43" s="79">
        <v>18</v>
      </c>
      <c r="B43" s="27">
        <f>IF($E43="","",VLOOKUP($E43,'[4]Prep Sorteo'!$A$7:$M$71,4,FALSE))</f>
        <v>5893004</v>
      </c>
      <c r="C43" s="28">
        <f>IF($E43="","",VLOOKUP($E43,'[4]Prep Sorteo'!$A$7:$M$71,9,FALSE))</f>
        <v>12912</v>
      </c>
      <c r="D43" s="28">
        <f>IF($E43="","",VLOOKUP($E43,'[4]Prep Sorteo'!$A$7:$M$71,11,FALSE))</f>
        <v>0</v>
      </c>
      <c r="E43" s="29">
        <v>8</v>
      </c>
      <c r="F43" s="42" t="str">
        <f>IF($E43="","",CONCATENATE(VLOOKUP($E43,'[4]Prep Sorteo'!$A$7:$M$71,2,FALSE),", ",VLOOKUP($E43,'[4]Prep Sorteo'!$A$7:$M$71,3,FALSE)))</f>
        <v>OLIVER FRAU, TONI</v>
      </c>
      <c r="G43" s="86"/>
      <c r="H43" s="85"/>
      <c r="I43" s="85"/>
      <c r="J43" s="89"/>
      <c r="AA43" s="78">
        <f>IF($E43="","",VLOOKUP($E43,'[4]Prep Sorteo'!$A$7:$M$71,10,FALSE))</f>
        <v>9</v>
      </c>
    </row>
    <row r="44" spans="1:27" s="77" customFormat="1" ht="9" customHeight="1">
      <c r="A44" s="79"/>
      <c r="B44" s="80"/>
      <c r="C44" s="81"/>
      <c r="D44" s="81"/>
      <c r="E44" s="82"/>
      <c r="F44" s="87"/>
      <c r="G44" s="89"/>
      <c r="H44" s="84" t="s">
        <v>72</v>
      </c>
      <c r="I44" s="85"/>
      <c r="J44" s="89"/>
      <c r="AA44" s="78">
        <f>IF($E44="","",VLOOKUP($E44,'[4]Prep Sorteo'!$A$7:$M$71,10,FALSE))</f>
      </c>
    </row>
    <row r="45" spans="1:27" s="77" customFormat="1" ht="9" customHeight="1">
      <c r="A45" s="79">
        <v>19</v>
      </c>
      <c r="B45" s="27">
        <f>IF($E45="","",VLOOKUP($E45,'[4]Prep Sorteo'!$A$7:$M$71,4,FALSE))</f>
        <v>0</v>
      </c>
      <c r="C45" s="28">
        <f>IF($E45="","",VLOOKUP($E45,'[4]Prep Sorteo'!$A$7:$M$71,9,FALSE))</f>
        <v>0</v>
      </c>
      <c r="D45" s="28">
        <f>IF($E45="","",VLOOKUP($E45,'[4]Prep Sorteo'!$A$7:$M$71,11,FALSE))</f>
        <v>0</v>
      </c>
      <c r="E45" s="29">
        <v>65</v>
      </c>
      <c r="F45" s="30" t="str">
        <f>IF($E45="","",CONCATENATE(VLOOKUP($E45,'[4]Prep Sorteo'!$A$7:$M$71,2,FALSE),", ",VLOOKUP($E45,'[4]Prep Sorteo'!$A$7:$M$71,3,FALSE)))</f>
        <v>Bye, </v>
      </c>
      <c r="G45" s="89"/>
      <c r="H45" s="120" t="s">
        <v>144</v>
      </c>
      <c r="I45" s="85"/>
      <c r="J45" s="89"/>
      <c r="AA45" s="78">
        <f>IF($E45="","",VLOOKUP($E45,'[4]Prep Sorteo'!$A$7:$M$71,10,FALSE))</f>
        <v>0</v>
      </c>
    </row>
    <row r="46" spans="1:27" s="77" customFormat="1" ht="9" customHeight="1">
      <c r="A46" s="79"/>
      <c r="B46" s="90"/>
      <c r="C46" s="81"/>
      <c r="D46" s="81"/>
      <c r="E46" s="82"/>
      <c r="F46" s="83"/>
      <c r="G46" s="91" t="s">
        <v>72</v>
      </c>
      <c r="H46" s="89"/>
      <c r="I46" s="85"/>
      <c r="J46" s="89"/>
      <c r="AA46" s="78">
        <f>IF($E46="","",VLOOKUP($E46,'[4]Prep Sorteo'!$A$7:$M$71,10,FALSE))</f>
      </c>
    </row>
    <row r="47" spans="1:27" s="77" customFormat="1" ht="9" customHeight="1">
      <c r="A47" s="79">
        <v>20</v>
      </c>
      <c r="B47" s="27">
        <f>IF($E47="","",VLOOKUP($E47,'[4]Prep Sorteo'!$A$7:$M$71,4,FALSE))</f>
        <v>5902748</v>
      </c>
      <c r="C47" s="28">
        <f>IF($E47="","",VLOOKUP($E47,'[4]Prep Sorteo'!$A$7:$M$71,9,FALSE))</f>
        <v>12329</v>
      </c>
      <c r="D47" s="28">
        <f>IF($E47="","",VLOOKUP($E47,'[4]Prep Sorteo'!$A$7:$M$71,11,FALSE))</f>
        <v>0</v>
      </c>
      <c r="E47" s="29">
        <v>7</v>
      </c>
      <c r="F47" s="42" t="str">
        <f>IF($E47="","",CONCATENATE(VLOOKUP($E47,'[4]Prep Sorteo'!$A$7:$M$71,2,FALSE),", ",VLOOKUP($E47,'[4]Prep Sorteo'!$A$7:$M$71,3,FALSE)))</f>
        <v>ALBERTI BINIMELIS, MIQUEL</v>
      </c>
      <c r="G47" s="85"/>
      <c r="H47" s="89"/>
      <c r="I47" s="85"/>
      <c r="J47" s="89"/>
      <c r="AA47" s="78">
        <f>IF($E47="","",VLOOKUP($E47,'[4]Prep Sorteo'!$A$7:$M$71,10,FALSE))</f>
        <v>10</v>
      </c>
    </row>
    <row r="48" spans="1:27" s="77" customFormat="1" ht="9" customHeight="1">
      <c r="A48" s="79"/>
      <c r="B48" s="80"/>
      <c r="C48" s="81"/>
      <c r="D48" s="81"/>
      <c r="E48" s="82"/>
      <c r="F48" s="87"/>
      <c r="G48" s="85"/>
      <c r="H48" s="89"/>
      <c r="I48" s="84" t="s">
        <v>73</v>
      </c>
      <c r="J48" s="89"/>
      <c r="AA48" s="78">
        <f>IF($E48="","",VLOOKUP($E48,'[4]Prep Sorteo'!$A$7:$M$71,10,FALSE))</f>
      </c>
    </row>
    <row r="49" spans="1:27" s="77" customFormat="1" ht="9" customHeight="1">
      <c r="A49" s="79">
        <v>21</v>
      </c>
      <c r="B49" s="27">
        <f>IF($E49="","",VLOOKUP($E49,'[4]Prep Sorteo'!$A$7:$M$71,4,FALSE))</f>
        <v>5899870</v>
      </c>
      <c r="C49" s="28">
        <f>IF($E49="","",VLOOKUP($E49,'[4]Prep Sorteo'!$A$7:$M$71,9,FALSE))</f>
        <v>16432</v>
      </c>
      <c r="D49" s="28">
        <f>IF($E49="","",VLOOKUP($E49,'[4]Prep Sorteo'!$A$7:$M$71,11,FALSE))</f>
        <v>0</v>
      </c>
      <c r="E49" s="29">
        <v>15</v>
      </c>
      <c r="F49" s="30" t="str">
        <f>IF($E49="","",CONCATENATE(VLOOKUP($E49,'[4]Prep Sorteo'!$A$7:$M$71,2,FALSE),", ",VLOOKUP($E49,'[4]Prep Sorteo'!$A$7:$M$71,3,FALSE)))</f>
        <v>RIBAS PEREZ, BRUNO</v>
      </c>
      <c r="G49" s="85"/>
      <c r="H49" s="89"/>
      <c r="I49" s="86" t="s">
        <v>86</v>
      </c>
      <c r="J49" s="89"/>
      <c r="AA49" s="78">
        <f>IF($E49="","",VLOOKUP($E49,'[4]Prep Sorteo'!$A$7:$M$71,10,FALSE))</f>
        <v>4</v>
      </c>
    </row>
    <row r="50" spans="1:27" s="77" customFormat="1" ht="9" customHeight="1">
      <c r="A50" s="79"/>
      <c r="B50" s="80"/>
      <c r="C50" s="81"/>
      <c r="D50" s="81"/>
      <c r="E50" s="82"/>
      <c r="F50" s="83"/>
      <c r="G50" s="84" t="s">
        <v>113</v>
      </c>
      <c r="H50" s="89"/>
      <c r="I50" s="89"/>
      <c r="J50" s="89"/>
      <c r="AA50" s="78">
        <f>IF($E50="","",VLOOKUP($E50,'[4]Prep Sorteo'!$A$7:$M$71,10,FALSE))</f>
      </c>
    </row>
    <row r="51" spans="1:27" s="77" customFormat="1" ht="9" customHeight="1">
      <c r="A51" s="79">
        <v>22</v>
      </c>
      <c r="B51" s="27">
        <f>IF($E51="","",VLOOKUP($E51,'[4]Prep Sorteo'!$A$7:$M$71,4,FALSE))</f>
        <v>5889376</v>
      </c>
      <c r="C51" s="28">
        <f>IF($E51="","",VLOOKUP($E51,'[4]Prep Sorteo'!$A$7:$M$71,9,FALSE))</f>
        <v>18698</v>
      </c>
      <c r="D51" s="28">
        <f>IF($E51="","",VLOOKUP($E51,'[4]Prep Sorteo'!$A$7:$M$71,11,FALSE))</f>
        <v>0</v>
      </c>
      <c r="E51" s="29">
        <v>17</v>
      </c>
      <c r="F51" s="42" t="str">
        <f>IF($E51="","",CONCATENATE(VLOOKUP($E51,'[4]Prep Sorteo'!$A$7:$M$71,2,FALSE),", ",VLOOKUP($E51,'[4]Prep Sorteo'!$A$7:$M$71,3,FALSE)))</f>
        <v>ROSELLO ORDIÑAGA, JUAN</v>
      </c>
      <c r="G51" s="86" t="s">
        <v>86</v>
      </c>
      <c r="H51" s="89"/>
      <c r="I51" s="89"/>
      <c r="J51" s="89"/>
      <c r="AA51" s="78">
        <f>IF($E51="","",VLOOKUP($E51,'[4]Prep Sorteo'!$A$7:$M$71,10,FALSE))</f>
        <v>2</v>
      </c>
    </row>
    <row r="52" spans="1:27" s="77" customFormat="1" ht="9" customHeight="1">
      <c r="A52" s="79"/>
      <c r="B52" s="80"/>
      <c r="C52" s="81"/>
      <c r="D52" s="81"/>
      <c r="E52" s="82"/>
      <c r="F52" s="87"/>
      <c r="G52" s="89"/>
      <c r="H52" s="91" t="s">
        <v>73</v>
      </c>
      <c r="I52" s="89"/>
      <c r="J52" s="89"/>
      <c r="AA52" s="78">
        <f>IF($E52="","",VLOOKUP($E52,'[4]Prep Sorteo'!$A$7:$M$71,10,FALSE))</f>
      </c>
    </row>
    <row r="53" spans="1:27" s="77" customFormat="1" ht="9" customHeight="1">
      <c r="A53" s="79">
        <v>23</v>
      </c>
      <c r="B53" s="27">
        <f>IF($E53="","",VLOOKUP($E53,'[4]Prep Sorteo'!$A$7:$M$71,4,FALSE))</f>
        <v>0</v>
      </c>
      <c r="C53" s="28">
        <f>IF($E53="","",VLOOKUP($E53,'[4]Prep Sorteo'!$A$7:$M$71,9,FALSE))</f>
        <v>0</v>
      </c>
      <c r="D53" s="28">
        <f>IF($E53="","",VLOOKUP($E53,'[4]Prep Sorteo'!$A$7:$M$71,11,FALSE))</f>
        <v>0</v>
      </c>
      <c r="E53" s="29">
        <v>65</v>
      </c>
      <c r="F53" s="30" t="str">
        <f>IF($E53="","",CONCATENATE(VLOOKUP($E53,'[4]Prep Sorteo'!$A$7:$M$71,2,FALSE),", ",VLOOKUP($E53,'[4]Prep Sorteo'!$A$7:$M$71,3,FALSE)))</f>
        <v>Bye, </v>
      </c>
      <c r="G53" s="89"/>
      <c r="H53" s="41" t="s">
        <v>94</v>
      </c>
      <c r="I53" s="89"/>
      <c r="J53" s="89"/>
      <c r="AA53" s="78">
        <f>IF($E53="","",VLOOKUP($E53,'[4]Prep Sorteo'!$A$7:$M$71,10,FALSE))</f>
        <v>0</v>
      </c>
    </row>
    <row r="54" spans="1:27" s="77" customFormat="1" ht="9" customHeight="1">
      <c r="A54" s="79"/>
      <c r="B54" s="80"/>
      <c r="C54" s="81"/>
      <c r="D54" s="81"/>
      <c r="E54" s="82"/>
      <c r="F54" s="83"/>
      <c r="G54" s="91" t="s">
        <v>73</v>
      </c>
      <c r="H54" s="92"/>
      <c r="I54" s="89"/>
      <c r="J54" s="89"/>
      <c r="AA54" s="78">
        <f>IF($E54="","",VLOOKUP($E54,'[4]Prep Sorteo'!$A$7:$M$71,10,FALSE))</f>
      </c>
    </row>
    <row r="55" spans="1:27" s="77" customFormat="1" ht="9" customHeight="1">
      <c r="A55" s="75">
        <v>24</v>
      </c>
      <c r="B55" s="27">
        <f>IF($E55="","",VLOOKUP($E55,'[4]Prep Sorteo'!$A$7:$M$71,4,FALSE))</f>
        <v>5893070</v>
      </c>
      <c r="C55" s="28">
        <f>IF($E55="","",VLOOKUP($E55,'[4]Prep Sorteo'!$A$7:$M$71,9,FALSE))</f>
        <v>8919</v>
      </c>
      <c r="D55" s="28">
        <f>IF($E55="","",VLOOKUP($E55,'[4]Prep Sorteo'!$A$7:$M$71,11,FALSE))</f>
        <v>0</v>
      </c>
      <c r="E55" s="29">
        <v>3</v>
      </c>
      <c r="F55" s="42" t="str">
        <f>IF($E55="","",CONCATENATE(VLOOKUP($E55,'[4]Prep Sorteo'!$A$7:$M$71,2,FALSE),", ",VLOOKUP($E55,'[4]Prep Sorteo'!$A$7:$M$71,3,FALSE)))</f>
        <v>PUERTA BOTELLA, LEO</v>
      </c>
      <c r="G55" s="85"/>
      <c r="H55" s="92"/>
      <c r="I55" s="89"/>
      <c r="J55" s="89"/>
      <c r="AA55" s="78">
        <f>IF($E55="","",VLOOKUP($E55,'[4]Prep Sorteo'!$A$7:$M$71,10,FALSE))</f>
        <v>21</v>
      </c>
    </row>
    <row r="56" spans="1:27" s="77" customFormat="1" ht="9" customHeight="1">
      <c r="A56" s="79"/>
      <c r="B56" s="80"/>
      <c r="C56" s="81"/>
      <c r="D56" s="81"/>
      <c r="E56" s="94"/>
      <c r="F56" s="87"/>
      <c r="G56" s="85"/>
      <c r="H56" s="92"/>
      <c r="I56" s="88"/>
      <c r="J56" s="91" t="s">
        <v>76</v>
      </c>
      <c r="AA56" s="78">
        <f>IF($E56="","",VLOOKUP($E56,'[4]Prep Sorteo'!$A$7:$M$71,10,FALSE))</f>
      </c>
    </row>
    <row r="57" spans="1:27" s="77" customFormat="1" ht="9" customHeight="1">
      <c r="A57" s="79">
        <v>25</v>
      </c>
      <c r="B57" s="27">
        <f>IF($E57="","",VLOOKUP($E57,'[4]Prep Sorteo'!$A$7:$M$71,4,FALSE))</f>
        <v>0</v>
      </c>
      <c r="C57" s="28">
        <f>IF($E57="","",VLOOKUP($E57,'[4]Prep Sorteo'!$A$7:$M$71,9,FALSE))</f>
        <v>0</v>
      </c>
      <c r="D57" s="28">
        <f>IF($E57="","",VLOOKUP($E57,'[4]Prep Sorteo'!$A$7:$M$71,11,FALSE))</f>
        <v>0</v>
      </c>
      <c r="E57" s="29">
        <v>65</v>
      </c>
      <c r="F57" s="30" t="str">
        <f>IF($E57="","",CONCATENATE(VLOOKUP($E57,'[4]Prep Sorteo'!$A$7:$M$71,2,FALSE),", ",VLOOKUP($E57,'[4]Prep Sorteo'!$A$7:$M$71,3,FALSE)))</f>
        <v>Bye, </v>
      </c>
      <c r="G57" s="85"/>
      <c r="H57" s="85"/>
      <c r="I57" s="89"/>
      <c r="J57" s="85" t="s">
        <v>116</v>
      </c>
      <c r="AA57" s="78">
        <f>IF($E57="","",VLOOKUP($E57,'[4]Prep Sorteo'!$A$7:$M$71,10,FALSE))</f>
        <v>0</v>
      </c>
    </row>
    <row r="58" spans="1:27" s="77" customFormat="1" ht="9" customHeight="1">
      <c r="A58" s="79"/>
      <c r="B58" s="80"/>
      <c r="C58" s="81"/>
      <c r="D58" s="81"/>
      <c r="E58" s="82"/>
      <c r="F58" s="83"/>
      <c r="G58" s="84" t="s">
        <v>74</v>
      </c>
      <c r="H58" s="85"/>
      <c r="I58" s="89"/>
      <c r="J58" s="85"/>
      <c r="AA58" s="78">
        <f>IF($E58="","",VLOOKUP($E58,'[4]Prep Sorteo'!$A$7:$M$71,10,FALSE))</f>
      </c>
    </row>
    <row r="59" spans="1:27" s="77" customFormat="1" ht="9" customHeight="1">
      <c r="A59" s="79">
        <v>26</v>
      </c>
      <c r="B59" s="27">
        <f>IF($E59="","",VLOOKUP($E59,'[4]Prep Sorteo'!$A$7:$M$71,4,FALSE))</f>
        <v>5892999</v>
      </c>
      <c r="C59" s="28">
        <f>IF($E59="","",VLOOKUP($E59,'[4]Prep Sorteo'!$A$7:$M$71,9,FALSE))</f>
        <v>15455</v>
      </c>
      <c r="D59" s="28">
        <f>IF($E59="","",VLOOKUP($E59,'[4]Prep Sorteo'!$A$7:$M$71,11,FALSE))</f>
        <v>0</v>
      </c>
      <c r="E59" s="29">
        <v>12</v>
      </c>
      <c r="F59" s="42" t="str">
        <f>IF($E59="","",CONCATENATE(VLOOKUP($E59,'[4]Prep Sorteo'!$A$7:$M$71,2,FALSE),", ",VLOOKUP($E59,'[4]Prep Sorteo'!$A$7:$M$71,3,FALSE)))</f>
        <v>DOMINGUEZ CASTAÑEDA, NACHO</v>
      </c>
      <c r="G59" s="86"/>
      <c r="H59" s="85"/>
      <c r="I59" s="89"/>
      <c r="J59" s="85"/>
      <c r="AA59" s="78">
        <f>IF($E59="","",VLOOKUP($E59,'[4]Prep Sorteo'!$A$7:$M$71,10,FALSE))</f>
        <v>5</v>
      </c>
    </row>
    <row r="60" spans="1:27" s="77" customFormat="1" ht="9" customHeight="1">
      <c r="A60" s="79"/>
      <c r="B60" s="80"/>
      <c r="C60" s="81"/>
      <c r="D60" s="81"/>
      <c r="E60" s="82"/>
      <c r="F60" s="87"/>
      <c r="G60" s="89"/>
      <c r="H60" s="84" t="s">
        <v>75</v>
      </c>
      <c r="I60" s="89"/>
      <c r="J60" s="85"/>
      <c r="AA60" s="78">
        <f>IF($E60="","",VLOOKUP($E60,'[4]Prep Sorteo'!$A$7:$M$71,10,FALSE))</f>
      </c>
    </row>
    <row r="61" spans="1:27" s="77" customFormat="1" ht="9" customHeight="1">
      <c r="A61" s="79">
        <v>27</v>
      </c>
      <c r="B61" s="27">
        <f>IF($E61="","",VLOOKUP($E61,'[4]Prep Sorteo'!$A$7:$M$71,4,FALSE))</f>
        <v>0</v>
      </c>
      <c r="C61" s="28">
        <f>IF($E61="","",VLOOKUP($E61,'[4]Prep Sorteo'!$A$7:$M$71,9,FALSE))</f>
        <v>0</v>
      </c>
      <c r="D61" s="28">
        <f>IF($E61="","",VLOOKUP($E61,'[4]Prep Sorteo'!$A$7:$M$71,11,FALSE))</f>
        <v>0</v>
      </c>
      <c r="E61" s="29">
        <v>65</v>
      </c>
      <c r="F61" s="30" t="str">
        <f>IF($E61="","",CONCATENATE(VLOOKUP($E61,'[4]Prep Sorteo'!$A$7:$M$71,2,FALSE),", ",VLOOKUP($E61,'[4]Prep Sorteo'!$A$7:$M$71,3,FALSE)))</f>
        <v>Bye, </v>
      </c>
      <c r="G61" s="89"/>
      <c r="H61" s="120" t="s">
        <v>150</v>
      </c>
      <c r="I61" s="89"/>
      <c r="J61" s="85"/>
      <c r="AA61" s="78">
        <f>IF($E61="","",VLOOKUP($E61,'[4]Prep Sorteo'!$A$7:$M$71,10,FALSE))</f>
        <v>0</v>
      </c>
    </row>
    <row r="62" spans="1:27" s="77" customFormat="1" ht="9" customHeight="1">
      <c r="A62" s="79"/>
      <c r="B62" s="90"/>
      <c r="C62" s="81"/>
      <c r="D62" s="81"/>
      <c r="E62" s="82"/>
      <c r="F62" s="83"/>
      <c r="G62" s="91" t="s">
        <v>75</v>
      </c>
      <c r="H62" s="89"/>
      <c r="I62" s="89"/>
      <c r="J62" s="85"/>
      <c r="AA62" s="78">
        <f>IF($E62="","",VLOOKUP($E62,'[4]Prep Sorteo'!$A$7:$M$71,10,FALSE))</f>
      </c>
    </row>
    <row r="63" spans="1:27" s="77" customFormat="1" ht="9" customHeight="1">
      <c r="A63" s="79">
        <v>28</v>
      </c>
      <c r="B63" s="27">
        <f>IF($E63="","",VLOOKUP($E63,'[4]Prep Sorteo'!$A$7:$M$71,4,FALSE))</f>
        <v>5889673</v>
      </c>
      <c r="C63" s="28">
        <f>IF($E63="","",VLOOKUP($E63,'[4]Prep Sorteo'!$A$7:$M$71,9,FALSE))</f>
        <v>9622</v>
      </c>
      <c r="D63" s="28">
        <f>IF($E63="","",VLOOKUP($E63,'[4]Prep Sorteo'!$A$7:$M$71,11,FALSE))</f>
        <v>0</v>
      </c>
      <c r="E63" s="29">
        <v>5</v>
      </c>
      <c r="F63" s="42" t="str">
        <f>IF($E63="","",CONCATENATE(VLOOKUP($E63,'[4]Prep Sorteo'!$A$7:$M$71,2,FALSE),", ",VLOOKUP($E63,'[4]Prep Sorteo'!$A$7:$M$71,3,FALSE)))</f>
        <v>CALVO ROMERO, DANIEL</v>
      </c>
      <c r="G63" s="85"/>
      <c r="H63" s="89"/>
      <c r="I63" s="89"/>
      <c r="J63" s="85"/>
      <c r="AA63" s="78">
        <f>IF($E63="","",VLOOKUP($E63,'[4]Prep Sorteo'!$A$7:$M$71,10,FALSE))</f>
        <v>18</v>
      </c>
    </row>
    <row r="64" spans="1:27" s="77" customFormat="1" ht="9" customHeight="1">
      <c r="A64" s="79"/>
      <c r="B64" s="80"/>
      <c r="C64" s="81"/>
      <c r="D64" s="81"/>
      <c r="E64" s="82"/>
      <c r="F64" s="87"/>
      <c r="G64" s="85"/>
      <c r="H64" s="89"/>
      <c r="I64" s="91" t="s">
        <v>76</v>
      </c>
      <c r="J64" s="85"/>
      <c r="AA64" s="78">
        <f>IF($E64="","",VLOOKUP($E64,'[4]Prep Sorteo'!$A$7:$M$71,10,FALSE))</f>
      </c>
    </row>
    <row r="65" spans="1:27" s="77" customFormat="1" ht="9" customHeight="1">
      <c r="A65" s="79">
        <v>29</v>
      </c>
      <c r="B65" s="27">
        <f>IF($E65="","",VLOOKUP($E65,'[4]Prep Sorteo'!$A$7:$M$71,4,FALSE))</f>
        <v>5904306</v>
      </c>
      <c r="C65" s="28">
        <f>IF($E65="","",VLOOKUP($E65,'[4]Prep Sorteo'!$A$7:$M$71,9,FALSE))</f>
        <v>15455</v>
      </c>
      <c r="D65" s="28">
        <f>IF($E65="","",VLOOKUP($E65,'[4]Prep Sorteo'!$A$7:$M$71,11,FALSE))</f>
        <v>0</v>
      </c>
      <c r="E65" s="29">
        <v>11</v>
      </c>
      <c r="F65" s="30" t="str">
        <f>IF($E65="","",CONCATENATE(VLOOKUP($E65,'[4]Prep Sorteo'!$A$7:$M$71,2,FALSE),", ",VLOOKUP($E65,'[4]Prep Sorteo'!$A$7:$M$71,3,FALSE)))</f>
        <v>ARTIGUES MARTINEZ, ANDREU</v>
      </c>
      <c r="G65" s="85"/>
      <c r="H65" s="89"/>
      <c r="I65" s="92" t="s">
        <v>168</v>
      </c>
      <c r="J65" s="85"/>
      <c r="AA65" s="78">
        <f>IF($E65="","",VLOOKUP($E65,'[4]Prep Sorteo'!$A$7:$M$71,10,FALSE))</f>
        <v>5</v>
      </c>
    </row>
    <row r="66" spans="1:27" s="77" customFormat="1" ht="9" customHeight="1">
      <c r="A66" s="79"/>
      <c r="B66" s="80"/>
      <c r="C66" s="81"/>
      <c r="D66" s="81"/>
      <c r="E66" s="82"/>
      <c r="F66" s="83"/>
      <c r="G66" s="84" t="s">
        <v>114</v>
      </c>
      <c r="H66" s="89"/>
      <c r="I66" s="92"/>
      <c r="J66" s="85"/>
      <c r="AA66" s="78">
        <f>IF($E66="","",VLOOKUP($E66,'[4]Prep Sorteo'!$A$7:$M$71,10,FALSE))</f>
      </c>
    </row>
    <row r="67" spans="1:27" s="77" customFormat="1" ht="9" customHeight="1">
      <c r="A67" s="79">
        <v>30</v>
      </c>
      <c r="B67" s="27">
        <f>IF($E67="","",VLOOKUP($E67,'[4]Prep Sorteo'!$A$7:$M$71,4,FALSE))</f>
        <v>5899086</v>
      </c>
      <c r="C67" s="28">
        <f>IF($E67="","",VLOOKUP($E67,'[4]Prep Sorteo'!$A$7:$M$71,9,FALSE))</f>
        <v>18698</v>
      </c>
      <c r="D67" s="28" t="str">
        <f>IF($E67="","",VLOOKUP($E67,'[4]Prep Sorteo'!$A$7:$M$71,11,FALSE))</f>
        <v>WC</v>
      </c>
      <c r="E67" s="29">
        <v>16</v>
      </c>
      <c r="F67" s="42" t="str">
        <f>IF($E67="","",CONCATENATE(VLOOKUP($E67,'[4]Prep Sorteo'!$A$7:$M$71,2,FALSE),", ",VLOOKUP($E67,'[4]Prep Sorteo'!$A$7:$M$71,3,FALSE)))</f>
        <v>CANILLAS SANS, ARNAU</v>
      </c>
      <c r="G67" s="86" t="s">
        <v>120</v>
      </c>
      <c r="H67" s="89"/>
      <c r="I67" s="92"/>
      <c r="J67" s="85"/>
      <c r="AA67" s="78">
        <f>IF($E67="","",VLOOKUP($E67,'[4]Prep Sorteo'!$A$7:$M$71,10,FALSE))</f>
        <v>2</v>
      </c>
    </row>
    <row r="68" spans="1:27" s="77" customFormat="1" ht="9" customHeight="1">
      <c r="A68" s="79"/>
      <c r="B68" s="80"/>
      <c r="C68" s="81"/>
      <c r="D68" s="81"/>
      <c r="E68" s="82"/>
      <c r="F68" s="87"/>
      <c r="G68" s="88"/>
      <c r="H68" s="91" t="s">
        <v>76</v>
      </c>
      <c r="I68" s="92"/>
      <c r="J68" s="85"/>
      <c r="AA68" s="78">
        <f>IF($E68="","",VLOOKUP($E68,'[4]Prep Sorteo'!$A$7:$M$71,10,FALSE))</f>
      </c>
    </row>
    <row r="69" spans="1:27" s="77" customFormat="1" ht="9" customHeight="1">
      <c r="A69" s="79">
        <v>31</v>
      </c>
      <c r="B69" s="27">
        <f>IF($E69="","",VLOOKUP($E69,'[4]Prep Sorteo'!$A$7:$M$71,4,FALSE))</f>
        <v>0</v>
      </c>
      <c r="C69" s="28">
        <f>IF($E69="","",VLOOKUP($E69,'[4]Prep Sorteo'!$A$7:$M$71,9,FALSE))</f>
        <v>0</v>
      </c>
      <c r="D69" s="28">
        <f>IF($E69="","",VLOOKUP($E69,'[4]Prep Sorteo'!$A$7:$M$71,11,FALSE))</f>
        <v>0</v>
      </c>
      <c r="E69" s="29">
        <v>65</v>
      </c>
      <c r="F69" s="30" t="str">
        <f>IF($E69="","",CONCATENATE(VLOOKUP($E69,'[4]Prep Sorteo'!$A$7:$M$71,2,FALSE),", ",VLOOKUP($E69,'[4]Prep Sorteo'!$A$7:$M$71,3,FALSE)))</f>
        <v>Bye, </v>
      </c>
      <c r="G69" s="89"/>
      <c r="H69" s="41" t="s">
        <v>150</v>
      </c>
      <c r="I69" s="92"/>
      <c r="J69" s="85"/>
      <c r="AA69" s="78">
        <f>IF($E69="","",VLOOKUP($E69,'[4]Prep Sorteo'!$A$7:$M$71,10,FALSE))</f>
        <v>0</v>
      </c>
    </row>
    <row r="70" spans="1:27" s="77" customFormat="1" ht="9" customHeight="1">
      <c r="A70" s="79"/>
      <c r="B70" s="80"/>
      <c r="C70" s="81"/>
      <c r="D70" s="81"/>
      <c r="E70" s="82"/>
      <c r="F70" s="83"/>
      <c r="G70" s="91" t="s">
        <v>76</v>
      </c>
      <c r="H70" s="93"/>
      <c r="I70" s="92"/>
      <c r="J70" s="85"/>
      <c r="AA70" s="78">
        <f>IF($E70="","",VLOOKUP($E70,'[4]Prep Sorteo'!$A$7:$M$71,10,FALSE))</f>
      </c>
    </row>
    <row r="71" spans="1:27" s="77" customFormat="1" ht="9" customHeight="1">
      <c r="A71" s="75">
        <v>32</v>
      </c>
      <c r="B71" s="27">
        <f>IF($E71="","",VLOOKUP($E71,'[4]Prep Sorteo'!$A$7:$M$71,4,FALSE))</f>
        <v>5902649</v>
      </c>
      <c r="C71" s="28">
        <f>IF($E71="","",VLOOKUP($E71,'[4]Prep Sorteo'!$A$7:$M$71,9,FALSE))</f>
        <v>8165</v>
      </c>
      <c r="D71" s="28">
        <f>IF($E71="","",VLOOKUP($E71,'[4]Prep Sorteo'!$A$7:$M$71,11,FALSE))</f>
        <v>0</v>
      </c>
      <c r="E71" s="29">
        <v>2</v>
      </c>
      <c r="F71" s="42" t="str">
        <f>IF($E71="","",CONCATENATE(VLOOKUP($E71,'[4]Prep Sorteo'!$A$7:$M$71,2,FALSE),", ",VLOOKUP($E71,'[4]Prep Sorteo'!$A$7:$M$71,3,FALSE)))</f>
        <v>JUAN SERVERA, MIQUEL</v>
      </c>
      <c r="G71" s="85"/>
      <c r="H71" s="92"/>
      <c r="I71" s="92"/>
      <c r="J71" s="85"/>
      <c r="AA71" s="78">
        <f>IF($E71="","",VLOOKUP($E71,'[4]Prep Sorteo'!$A$7:$M$71,10,FALSE))</f>
        <v>25</v>
      </c>
    </row>
    <row r="72" spans="1:10" ht="9" customHeight="1" thickBot="1">
      <c r="A72" s="97"/>
      <c r="B72" s="97"/>
      <c r="C72" s="97"/>
      <c r="D72" s="97"/>
      <c r="E72" s="97"/>
      <c r="F72" s="97"/>
      <c r="G72" s="97"/>
      <c r="H72" s="97"/>
      <c r="I72" s="97"/>
      <c r="J72" s="97"/>
    </row>
    <row r="73" spans="1:10" s="55" customFormat="1" ht="9" customHeight="1">
      <c r="A73" s="134" t="s">
        <v>25</v>
      </c>
      <c r="B73" s="135"/>
      <c r="C73" s="135"/>
      <c r="D73" s="136"/>
      <c r="E73" s="53" t="s">
        <v>26</v>
      </c>
      <c r="F73" s="54" t="s">
        <v>27</v>
      </c>
      <c r="G73" s="152" t="s">
        <v>28</v>
      </c>
      <c r="H73" s="153"/>
      <c r="I73" s="154" t="s">
        <v>29</v>
      </c>
      <c r="J73" s="155"/>
    </row>
    <row r="74" spans="1:10" s="55" customFormat="1" ht="9" customHeight="1" thickBot="1">
      <c r="A74" s="156">
        <v>41215</v>
      </c>
      <c r="B74" s="157"/>
      <c r="C74" s="157"/>
      <c r="D74" s="158"/>
      <c r="E74" s="56">
        <v>1</v>
      </c>
      <c r="F74" s="57" t="str">
        <f>F9</f>
        <v>VAQUER PERELLO, JOAN</v>
      </c>
      <c r="G74" s="137"/>
      <c r="H74" s="138"/>
      <c r="I74" s="139"/>
      <c r="J74" s="140"/>
    </row>
    <row r="75" spans="1:10" s="55" customFormat="1" ht="9" customHeight="1">
      <c r="A75" s="146" t="s">
        <v>30</v>
      </c>
      <c r="B75" s="147"/>
      <c r="C75" s="147"/>
      <c r="D75" s="148"/>
      <c r="E75" s="58">
        <v>2</v>
      </c>
      <c r="F75" s="59" t="str">
        <f>F71</f>
        <v>JUAN SERVERA, MIQUEL</v>
      </c>
      <c r="G75" s="137"/>
      <c r="H75" s="138"/>
      <c r="I75" s="139"/>
      <c r="J75" s="140"/>
    </row>
    <row r="76" spans="1:10" s="55" customFormat="1" ht="9" customHeight="1" thickBot="1">
      <c r="A76" s="149" t="s">
        <v>31</v>
      </c>
      <c r="B76" s="150"/>
      <c r="C76" s="150"/>
      <c r="D76" s="151"/>
      <c r="E76" s="58">
        <v>3</v>
      </c>
      <c r="F76" s="59" t="str">
        <f>IF(E25=3,F25,IF(E55=3,F55,""))</f>
        <v>PUERTA BOTELLA, LEO</v>
      </c>
      <c r="G76" s="137"/>
      <c r="H76" s="138"/>
      <c r="I76" s="139"/>
      <c r="J76" s="140"/>
    </row>
    <row r="77" spans="1:10" s="55" customFormat="1" ht="9" customHeight="1">
      <c r="A77" s="134" t="s">
        <v>32</v>
      </c>
      <c r="B77" s="135"/>
      <c r="C77" s="135"/>
      <c r="D77" s="136"/>
      <c r="E77" s="58">
        <v>4</v>
      </c>
      <c r="F77" s="59" t="str">
        <f>IF(E25=4,F25,IF(E55=4,F55,""))</f>
        <v>GIBANEL VELASCO, LLORENÇ</v>
      </c>
      <c r="G77" s="137"/>
      <c r="H77" s="138"/>
      <c r="I77" s="139"/>
      <c r="J77" s="140"/>
    </row>
    <row r="78" spans="1:10" s="55" customFormat="1" ht="9" customHeight="1" thickBot="1">
      <c r="A78" s="143"/>
      <c r="B78" s="144"/>
      <c r="C78" s="144"/>
      <c r="D78" s="145"/>
      <c r="E78" s="60">
        <v>5</v>
      </c>
      <c r="F78" s="61">
        <f>IF(E23=5,F23,IF(E39=5,F39,IF(E41=5,F41,IF(E57=5,F57,""))))</f>
      </c>
      <c r="G78" s="137"/>
      <c r="H78" s="138"/>
      <c r="I78" s="139"/>
      <c r="J78" s="140"/>
    </row>
    <row r="79" spans="1:10" s="55" customFormat="1" ht="9" customHeight="1">
      <c r="A79" s="134" t="s">
        <v>33</v>
      </c>
      <c r="B79" s="135"/>
      <c r="C79" s="135"/>
      <c r="D79" s="136"/>
      <c r="E79" s="60">
        <v>6</v>
      </c>
      <c r="F79" s="61">
        <f>IF(E23=6,F23,IF(E39=6,F39,IF(E41=6,F41,IF(E57=6,F57,""))))</f>
      </c>
      <c r="G79" s="137"/>
      <c r="H79" s="138"/>
      <c r="I79" s="139"/>
      <c r="J79" s="140"/>
    </row>
    <row r="80" spans="1:10" s="55" customFormat="1" ht="9" customHeight="1">
      <c r="A80" s="141" t="str">
        <f>I6</f>
        <v>PEP JORDI MATAS RAMIS</v>
      </c>
      <c r="B80" s="124"/>
      <c r="C80" s="124"/>
      <c r="D80" s="142"/>
      <c r="E80" s="60">
        <v>7</v>
      </c>
      <c r="F80" s="61">
        <f>IF(E23=7,F23,IF(E39=7,F39,IF(E41=7,F41,IF(E57=7,F57,""))))</f>
      </c>
      <c r="G80" s="137"/>
      <c r="H80" s="138"/>
      <c r="I80" s="139"/>
      <c r="J80" s="140"/>
    </row>
    <row r="81" spans="1:10" s="55" customFormat="1" ht="9" customHeight="1" thickBot="1">
      <c r="A81" s="126">
        <f>('[4]Prep Torneo'!$E$7)</f>
        <v>3208825</v>
      </c>
      <c r="B81" s="127"/>
      <c r="C81" s="127"/>
      <c r="D81" s="128"/>
      <c r="E81" s="62">
        <v>8</v>
      </c>
      <c r="F81" s="63">
        <f>IF(E23=8,F23,IF(E39=8,F39,IF(E41=8,F41,IF(E57=8,F57,""))))</f>
      </c>
      <c r="G81" s="129"/>
      <c r="H81" s="130"/>
      <c r="I81" s="131"/>
      <c r="J81" s="132"/>
    </row>
    <row r="82" spans="2:10" s="55" customFormat="1" ht="12.75">
      <c r="B82" s="64" t="s">
        <v>34</v>
      </c>
      <c r="F82" s="65"/>
      <c r="G82" s="65"/>
      <c r="H82" s="66"/>
      <c r="I82" s="133" t="s">
        <v>35</v>
      </c>
      <c r="J82" s="133"/>
    </row>
    <row r="83" spans="6:10" s="55" customFormat="1" ht="12.75">
      <c r="F83" s="67" t="s">
        <v>36</v>
      </c>
      <c r="G83" s="125" t="s">
        <v>37</v>
      </c>
      <c r="H83" s="125"/>
      <c r="I83" s="65"/>
      <c r="J83" s="66"/>
    </row>
    <row r="84" ht="12.75">
      <c r="J84" s="119">
        <v>41238</v>
      </c>
    </row>
    <row r="86" ht="12.75"/>
    <row r="87" ht="12.75"/>
  </sheetData>
  <sheetProtection password="CC8C" sheet="1" formatCells="0"/>
  <mergeCells count="35">
    <mergeCell ref="A6:E6"/>
    <mergeCell ref="A1:J1"/>
    <mergeCell ref="A2:J2"/>
    <mergeCell ref="A3:E3"/>
    <mergeCell ref="A4:E4"/>
    <mergeCell ref="A5:E5"/>
    <mergeCell ref="A73:D73"/>
    <mergeCell ref="G73:H73"/>
    <mergeCell ref="I73:J73"/>
    <mergeCell ref="A74:D74"/>
    <mergeCell ref="G74:H74"/>
    <mergeCell ref="I74:J74"/>
    <mergeCell ref="A75:D75"/>
    <mergeCell ref="G75:H75"/>
    <mergeCell ref="I75:J75"/>
    <mergeCell ref="A76:D76"/>
    <mergeCell ref="G76:H76"/>
    <mergeCell ref="I76:J76"/>
    <mergeCell ref="A77:D77"/>
    <mergeCell ref="G77:H77"/>
    <mergeCell ref="I77:J77"/>
    <mergeCell ref="A78:D78"/>
    <mergeCell ref="G78:H78"/>
    <mergeCell ref="I78:J78"/>
    <mergeCell ref="A79:D79"/>
    <mergeCell ref="G79:H79"/>
    <mergeCell ref="I79:J79"/>
    <mergeCell ref="A80:D80"/>
    <mergeCell ref="G80:H80"/>
    <mergeCell ref="I80:J80"/>
    <mergeCell ref="G83:H83"/>
    <mergeCell ref="A81:D81"/>
    <mergeCell ref="G81:H81"/>
    <mergeCell ref="I81:J81"/>
    <mergeCell ref="I82:J82"/>
  </mergeCells>
  <conditionalFormatting sqref="B9:D71 F9:F71">
    <cfRule type="expression" priority="4" dxfId="1" stopIfTrue="1">
      <formula>AND($E9&lt;=$J$9,$AA9&gt;0,$D9&lt;&gt;"LL")</formula>
    </cfRule>
  </conditionalFormatting>
  <conditionalFormatting sqref="E9 E11 E13 E15 E17 E19 E21 E23 E25 E27 E29 E31 E33 E35 E37 E39 E41 E43 E45 E47 E49 E51 E53 E55 E57 E59 E61 E63 E65 E67 E69 E71">
    <cfRule type="expression" priority="3" dxfId="0" stopIfTrue="1">
      <formula>AND($E9&lt;=$J$9,$AA9&gt;0,$D9&lt;&gt;"LL")</formula>
    </cfRule>
  </conditionalFormatting>
  <conditionalFormatting sqref="A23 A39 A41 A57">
    <cfRule type="expression" priority="2" dxfId="1" stopIfTrue="1">
      <formula>$J$9=8</formula>
    </cfRule>
  </conditionalFormatting>
  <conditionalFormatting sqref="E78:F81">
    <cfRule type="expression" priority="1" dxfId="4" stopIfTrue="1">
      <formula>$J$9&lt;5</formula>
    </cfRule>
  </conditionalFormatting>
  <printOptions horizontalCentered="1" verticalCentered="1"/>
  <pageMargins left="0" right="0" top="0" bottom="0" header="0" footer="0"/>
  <pageSetup fitToHeight="1" fitToWidth="1" horizontalDpi="360" verticalDpi="360" orientation="portrait" paperSize="9" scale="9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84"/>
  <sheetViews>
    <sheetView showGridLines="0" showZeros="0" zoomScalePageLayoutView="0" workbookViewId="0" topLeftCell="A25">
      <selection activeCell="A1" sqref="A1:J1"/>
    </sheetView>
  </sheetViews>
  <sheetFormatPr defaultColWidth="9.140625" defaultRowHeight="12.75"/>
  <cols>
    <col min="1" max="1" width="2.7109375" style="98" bestFit="1" customWidth="1"/>
    <col min="2" max="2" width="7.57421875" style="98" bestFit="1" customWidth="1"/>
    <col min="3" max="3" width="5.28125" style="98" customWidth="1"/>
    <col min="4" max="4" width="4.00390625" style="98" customWidth="1"/>
    <col min="5" max="5" width="2.8515625" style="98" customWidth="1"/>
    <col min="6" max="6" width="24.7109375" style="98" customWidth="1"/>
    <col min="7" max="10" width="13.7109375" style="98" customWidth="1"/>
    <col min="11" max="26" width="9.140625" style="98" customWidth="1"/>
    <col min="27" max="27" width="0" style="98" hidden="1" customWidth="1"/>
    <col min="28" max="16384" width="9.140625" style="98" customWidth="1"/>
  </cols>
  <sheetData>
    <row r="1" spans="1:10" s="1" customFormat="1" ht="25.5">
      <c r="A1" s="160" t="str">
        <f>('[5]Prep Torneo'!A5)</f>
        <v>XXI MEMORIAL HERMANO TARSICIO</v>
      </c>
      <c r="B1" s="160"/>
      <c r="C1" s="160"/>
      <c r="D1" s="160"/>
      <c r="E1" s="160"/>
      <c r="F1" s="160"/>
      <c r="G1" s="160"/>
      <c r="H1" s="160"/>
      <c r="I1" s="160"/>
      <c r="J1" s="160"/>
    </row>
    <row r="2" spans="1:10" s="2" customFormat="1" ht="12.75">
      <c r="A2" s="161" t="s">
        <v>0</v>
      </c>
      <c r="B2" s="161"/>
      <c r="C2" s="161"/>
      <c r="D2" s="161"/>
      <c r="E2" s="161"/>
      <c r="F2" s="161"/>
      <c r="G2" s="161"/>
      <c r="H2" s="161"/>
      <c r="I2" s="161"/>
      <c r="J2" s="161"/>
    </row>
    <row r="3" spans="1:10" s="6" customFormat="1" ht="9" customHeight="1">
      <c r="A3" s="162" t="s">
        <v>1</v>
      </c>
      <c r="B3" s="162"/>
      <c r="C3" s="162"/>
      <c r="D3" s="162"/>
      <c r="E3" s="162"/>
      <c r="F3" s="3" t="s">
        <v>2</v>
      </c>
      <c r="G3" s="3" t="s">
        <v>3</v>
      </c>
      <c r="H3" s="4"/>
      <c r="I3" s="3" t="s">
        <v>4</v>
      </c>
      <c r="J3" s="5"/>
    </row>
    <row r="4" spans="1:10" s="10" customFormat="1" ht="11.25">
      <c r="A4" s="163">
        <f>('[5]Prep Torneo'!$A$7)</f>
        <v>41218</v>
      </c>
      <c r="B4" s="163"/>
      <c r="C4" s="163"/>
      <c r="D4" s="163"/>
      <c r="E4" s="163"/>
      <c r="F4" s="7" t="str">
        <f>('[5]Prep Torneo'!$B$7)</f>
        <v>FTIB</v>
      </c>
      <c r="G4" s="7" t="str">
        <f>('[5]Prep Torneo'!$C$7)</f>
        <v>PALMA</v>
      </c>
      <c r="H4" s="8"/>
      <c r="I4" s="7" t="str">
        <f>('[5]Prep Torneo'!$D$7)</f>
        <v>C.T. LA SALLE</v>
      </c>
      <c r="J4" s="9"/>
    </row>
    <row r="5" spans="1:10" s="6" customFormat="1" ht="9">
      <c r="A5" s="162" t="s">
        <v>5</v>
      </c>
      <c r="B5" s="162"/>
      <c r="C5" s="162"/>
      <c r="D5" s="162"/>
      <c r="E5" s="162"/>
      <c r="F5" s="11" t="s">
        <v>6</v>
      </c>
      <c r="G5" s="4" t="s">
        <v>7</v>
      </c>
      <c r="H5" s="4"/>
      <c r="I5" s="12" t="s">
        <v>8</v>
      </c>
      <c r="J5" s="5"/>
    </row>
    <row r="6" spans="1:10" s="10" customFormat="1" ht="12" thickBot="1">
      <c r="A6" s="159" t="str">
        <f>('[5]Prep Torneo'!$A$9)</f>
        <v>NO</v>
      </c>
      <c r="B6" s="159"/>
      <c r="C6" s="159"/>
      <c r="D6" s="159"/>
      <c r="E6" s="159"/>
      <c r="F6" s="13" t="str">
        <f>('[5]Prep Torneo'!$B$9)</f>
        <v>INFANTIL</v>
      </c>
      <c r="G6" s="13" t="str">
        <f>('[5]Prep Torneo'!$C$9)</f>
        <v>MASCULINO</v>
      </c>
      <c r="H6" s="14"/>
      <c r="I6" s="15" t="str">
        <f>CONCATENATE('[5]Prep Torneo'!$D$9," ",'[5]Prep Torneo'!$E$9)</f>
        <v>PEP JORDI MATAS RAMIS</v>
      </c>
      <c r="J6" s="69"/>
    </row>
    <row r="7" spans="1:10" s="20" customFormat="1" ht="9">
      <c r="A7" s="70"/>
      <c r="B7" s="17" t="s">
        <v>9</v>
      </c>
      <c r="C7" s="18" t="s">
        <v>10</v>
      </c>
      <c r="D7" s="18" t="s">
        <v>11</v>
      </c>
      <c r="E7" s="17" t="s">
        <v>12</v>
      </c>
      <c r="F7" s="71" t="s">
        <v>13</v>
      </c>
      <c r="G7" s="71" t="s">
        <v>42</v>
      </c>
      <c r="H7" s="71" t="s">
        <v>14</v>
      </c>
      <c r="I7" s="71" t="s">
        <v>15</v>
      </c>
      <c r="J7" s="71" t="s">
        <v>16</v>
      </c>
    </row>
    <row r="8" spans="1:10" s="20" customFormat="1" ht="8.25" customHeight="1">
      <c r="A8" s="72"/>
      <c r="B8" s="73"/>
      <c r="C8" s="23"/>
      <c r="D8" s="23"/>
      <c r="E8" s="73"/>
      <c r="F8" s="74"/>
      <c r="G8" s="73"/>
      <c r="H8" s="73"/>
      <c r="I8" s="73"/>
      <c r="J8" s="73"/>
    </row>
    <row r="9" spans="1:27" s="77" customFormat="1" ht="9" customHeight="1">
      <c r="A9" s="75">
        <v>1</v>
      </c>
      <c r="B9" s="27">
        <f>IF($E9="","",VLOOKUP($E9,'[5]Prep Sorteo'!$A$7:$M$71,4,FALSE))</f>
        <v>5876381</v>
      </c>
      <c r="C9" s="28">
        <f>IF($E9="","",VLOOKUP($E9,'[5]Prep Sorteo'!$A$7:$M$71,9,FALSE))</f>
        <v>1202</v>
      </c>
      <c r="D9" s="28">
        <f>IF($E9="","",VLOOKUP($E9,'[5]Prep Sorteo'!$A$7:$M$71,11,FALSE))</f>
        <v>0</v>
      </c>
      <c r="E9" s="29">
        <v>1</v>
      </c>
      <c r="F9" s="30" t="str">
        <f>IF($E9="","",CONCATENATE(VLOOKUP($E9,'[5]Prep Sorteo'!$A$7:$M$71,2,FALSE),", ",VLOOKUP($E9,'[5]Prep Sorteo'!$A$7:$M$71,3,FALSE)))</f>
        <v>RUIZ PALACIO, SERGIO</v>
      </c>
      <c r="G9" s="76"/>
      <c r="H9" s="76"/>
      <c r="I9" s="76"/>
      <c r="J9" s="32">
        <f>'[5]Prep Sorteo'!G3</f>
        <v>8</v>
      </c>
      <c r="AA9" s="78">
        <f>IF($E9="","",VLOOKUP($E9,'[5]Prep Sorteo'!$A$7:$M$71,10,FALSE))</f>
        <v>272</v>
      </c>
    </row>
    <row r="10" spans="1:27" s="77" customFormat="1" ht="9" customHeight="1">
      <c r="A10" s="79"/>
      <c r="B10" s="80"/>
      <c r="C10" s="81"/>
      <c r="D10" s="81"/>
      <c r="E10" s="82"/>
      <c r="F10" s="83"/>
      <c r="G10" s="84" t="s">
        <v>57</v>
      </c>
      <c r="H10" s="85"/>
      <c r="I10" s="85"/>
      <c r="J10" s="85"/>
      <c r="AA10" s="78">
        <f>IF($E10="","",VLOOKUP($E10,'[5]Prep Sorteo'!$A$7:$M$71,10,FALSE))</f>
      </c>
    </row>
    <row r="11" spans="1:27" s="77" customFormat="1" ht="9" customHeight="1">
      <c r="A11" s="79">
        <v>2</v>
      </c>
      <c r="B11" s="27">
        <f>IF($E11="","",VLOOKUP($E11,'[5]Prep Sorteo'!$A$7:$M$71,4,FALSE))</f>
        <v>0</v>
      </c>
      <c r="C11" s="28">
        <f>IF($E11="","",VLOOKUP($E11,'[5]Prep Sorteo'!$A$7:$M$71,9,FALSE))</f>
        <v>0</v>
      </c>
      <c r="D11" s="28">
        <f>IF($E11="","",VLOOKUP($E11,'[5]Prep Sorteo'!$A$7:$M$71,11,FALSE))</f>
        <v>0</v>
      </c>
      <c r="E11" s="29">
        <v>65</v>
      </c>
      <c r="F11" s="42" t="str">
        <f>IF($E11="","",CONCATENATE(VLOOKUP($E11,'[5]Prep Sorteo'!$A$7:$M$71,2,FALSE),", ",VLOOKUP($E11,'[5]Prep Sorteo'!$A$7:$M$71,3,FALSE)))</f>
        <v>Bye, </v>
      </c>
      <c r="G11" s="86"/>
      <c r="H11" s="85"/>
      <c r="I11" s="85"/>
      <c r="J11" s="85"/>
      <c r="AA11" s="78">
        <f>IF($E11="","",VLOOKUP($E11,'[5]Prep Sorteo'!$A$7:$M$71,10,FALSE))</f>
        <v>0</v>
      </c>
    </row>
    <row r="12" spans="1:27" s="77" customFormat="1" ht="9" customHeight="1">
      <c r="A12" s="79"/>
      <c r="B12" s="80"/>
      <c r="C12" s="81"/>
      <c r="D12" s="81"/>
      <c r="E12" s="82"/>
      <c r="F12" s="87"/>
      <c r="G12" s="88"/>
      <c r="H12" s="84" t="s">
        <v>57</v>
      </c>
      <c r="I12" s="85"/>
      <c r="J12" s="85"/>
      <c r="AA12" s="78">
        <f>IF($E12="","",VLOOKUP($E12,'[5]Prep Sorteo'!$A$7:$M$71,10,FALSE))</f>
      </c>
    </row>
    <row r="13" spans="1:27" s="77" customFormat="1" ht="9" customHeight="1">
      <c r="A13" s="79">
        <v>3</v>
      </c>
      <c r="B13" s="27">
        <f>IF($E13="","",VLOOKUP($E13,'[5]Prep Sorteo'!$A$7:$M$71,4,FALSE))</f>
        <v>5875599</v>
      </c>
      <c r="C13" s="28">
        <f>IF($E13="","",VLOOKUP($E13,'[5]Prep Sorteo'!$A$7:$M$71,9,FALSE))</f>
        <v>7237</v>
      </c>
      <c r="D13" s="28" t="str">
        <f>IF($E13="","",VLOOKUP($E13,'[5]Prep Sorteo'!$A$7:$M$71,11,FALSE))</f>
        <v>Q8</v>
      </c>
      <c r="E13" s="29">
        <v>24</v>
      </c>
      <c r="F13" s="30" t="str">
        <f>IF($E13="","",CONCATENATE(VLOOKUP($E13,'[5]Prep Sorteo'!$A$7:$M$71,2,FALSE),", ",VLOOKUP($E13,'[5]Prep Sorteo'!$A$7:$M$71,3,FALSE)))</f>
        <v>LOPEZ TUR, CARLOS</v>
      </c>
      <c r="G13" s="89"/>
      <c r="H13" s="86" t="s">
        <v>146</v>
      </c>
      <c r="I13" s="85"/>
      <c r="J13" s="85"/>
      <c r="AA13" s="78">
        <f>IF($E13="","",VLOOKUP($E13,'[5]Prep Sorteo'!$A$7:$M$71,10,FALSE))</f>
        <v>31</v>
      </c>
    </row>
    <row r="14" spans="1:27" s="77" customFormat="1" ht="9" customHeight="1">
      <c r="A14" s="79"/>
      <c r="B14" s="90"/>
      <c r="C14" s="81"/>
      <c r="D14" s="81"/>
      <c r="E14" s="82"/>
      <c r="F14" s="83"/>
      <c r="G14" s="91" t="s">
        <v>117</v>
      </c>
      <c r="H14" s="89"/>
      <c r="I14" s="85"/>
      <c r="J14" s="85"/>
      <c r="AA14" s="78">
        <f>IF($E14="","",VLOOKUP($E14,'[5]Prep Sorteo'!$A$7:$M$71,10,FALSE))</f>
      </c>
    </row>
    <row r="15" spans="1:27" s="77" customFormat="1" ht="9" customHeight="1">
      <c r="A15" s="79">
        <v>4</v>
      </c>
      <c r="B15" s="27">
        <f>IF($E15="","",VLOOKUP($E15,'[5]Prep Sorteo'!$A$7:$M$71,4,FALSE))</f>
        <v>5866994</v>
      </c>
      <c r="C15" s="28">
        <f>IF($E15="","",VLOOKUP($E15,'[5]Prep Sorteo'!$A$7:$M$71,9,FALSE))</f>
        <v>2794</v>
      </c>
      <c r="D15" s="28">
        <f>IF($E15="","",VLOOKUP($E15,'[5]Prep Sorteo'!$A$7:$M$71,11,FALSE))</f>
        <v>0</v>
      </c>
      <c r="E15" s="29">
        <v>12</v>
      </c>
      <c r="F15" s="42" t="str">
        <f>IF($E15="","",CONCATENATE(VLOOKUP($E15,'[5]Prep Sorteo'!$A$7:$M$71,2,FALSE),", ",VLOOKUP($E15,'[5]Prep Sorteo'!$A$7:$M$71,3,FALSE)))</f>
        <v>DE ENRIQUE SCHMIDT, NICOLAS RU</v>
      </c>
      <c r="G15" s="85" t="s">
        <v>118</v>
      </c>
      <c r="H15" s="89"/>
      <c r="I15" s="85"/>
      <c r="J15" s="85"/>
      <c r="AA15" s="78">
        <f>IF($E15="","",VLOOKUP($E15,'[5]Prep Sorteo'!$A$7:$M$71,10,FALSE))</f>
        <v>115</v>
      </c>
    </row>
    <row r="16" spans="1:27" s="77" customFormat="1" ht="9" customHeight="1">
      <c r="A16" s="79"/>
      <c r="B16" s="80"/>
      <c r="C16" s="81"/>
      <c r="D16" s="81"/>
      <c r="E16" s="82"/>
      <c r="F16" s="87"/>
      <c r="G16" s="85"/>
      <c r="H16" s="89"/>
      <c r="I16" s="84" t="s">
        <v>57</v>
      </c>
      <c r="J16" s="85"/>
      <c r="AA16" s="78">
        <f>IF($E16="","",VLOOKUP($E16,'[5]Prep Sorteo'!$A$7:$M$71,10,FALSE))</f>
      </c>
    </row>
    <row r="17" spans="1:27" s="77" customFormat="1" ht="9" customHeight="1">
      <c r="A17" s="79">
        <v>5</v>
      </c>
      <c r="B17" s="27">
        <f>IF($E17="","",VLOOKUP($E17,'[5]Prep Sorteo'!$A$7:$M$71,4,FALSE))</f>
        <v>5876589</v>
      </c>
      <c r="C17" s="28">
        <f>IF($E17="","",VLOOKUP($E17,'[5]Prep Sorteo'!$A$7:$M$71,9,FALSE))</f>
        <v>2770</v>
      </c>
      <c r="D17" s="28">
        <f>IF($E17="","",VLOOKUP($E17,'[5]Prep Sorteo'!$A$7:$M$71,11,FALSE))</f>
        <v>0</v>
      </c>
      <c r="E17" s="29">
        <v>11</v>
      </c>
      <c r="F17" s="30" t="str">
        <f>IF($E17="","",CONCATENATE(VLOOKUP($E17,'[5]Prep Sorteo'!$A$7:$M$71,2,FALSE),", ",VLOOKUP($E17,'[5]Prep Sorteo'!$A$7:$M$71,3,FALSE)))</f>
        <v>GARCIA PEREZ, CARLES</v>
      </c>
      <c r="G17" s="85"/>
      <c r="H17" s="89"/>
      <c r="I17" s="86" t="s">
        <v>169</v>
      </c>
      <c r="J17" s="85"/>
      <c r="AA17" s="78">
        <f>IF($E17="","",VLOOKUP($E17,'[5]Prep Sorteo'!$A$7:$M$71,10,FALSE))</f>
        <v>116</v>
      </c>
    </row>
    <row r="18" spans="1:27" s="77" customFormat="1" ht="9" customHeight="1">
      <c r="A18" s="79"/>
      <c r="B18" s="80"/>
      <c r="C18" s="81"/>
      <c r="D18" s="81"/>
      <c r="E18" s="82"/>
      <c r="F18" s="83"/>
      <c r="G18" s="84" t="s">
        <v>119</v>
      </c>
      <c r="H18" s="89"/>
      <c r="I18" s="89"/>
      <c r="J18" s="85"/>
      <c r="AA18" s="78">
        <f>IF($E18="","",VLOOKUP($E18,'[5]Prep Sorteo'!$A$7:$M$71,10,FALSE))</f>
      </c>
    </row>
    <row r="19" spans="1:27" s="77" customFormat="1" ht="9" customHeight="1">
      <c r="A19" s="79">
        <v>6</v>
      </c>
      <c r="B19" s="27">
        <f>IF($E19="","",VLOOKUP($E19,'[5]Prep Sorteo'!$A$7:$M$71,4,FALSE))</f>
        <v>5884772</v>
      </c>
      <c r="C19" s="28">
        <f>IF($E19="","",VLOOKUP($E19,'[5]Prep Sorteo'!$A$7:$M$71,9,FALSE))</f>
        <v>6397</v>
      </c>
      <c r="D19" s="28" t="str">
        <f>IF($E19="","",VLOOKUP($E19,'[5]Prep Sorteo'!$A$7:$M$71,11,FALSE))</f>
        <v>Q7</v>
      </c>
      <c r="E19" s="29">
        <v>23</v>
      </c>
      <c r="F19" s="42" t="str">
        <f>IF($E19="","",CONCATENATE(VLOOKUP($E19,'[5]Prep Sorteo'!$A$7:$M$71,2,FALSE),", ",VLOOKUP($E19,'[5]Prep Sorteo'!$A$7:$M$71,3,FALSE)))</f>
        <v>OLIVER DUMAS, PEDRO ANDR</v>
      </c>
      <c r="G19" s="86" t="s">
        <v>120</v>
      </c>
      <c r="H19" s="89"/>
      <c r="I19" s="89"/>
      <c r="J19" s="85"/>
      <c r="AA19" s="78">
        <f>IF($E19="","",VLOOKUP($E19,'[5]Prep Sorteo'!$A$7:$M$71,10,FALSE))</f>
        <v>38</v>
      </c>
    </row>
    <row r="20" spans="1:27" s="77" customFormat="1" ht="9" customHeight="1">
      <c r="A20" s="79"/>
      <c r="B20" s="80"/>
      <c r="C20" s="81"/>
      <c r="D20" s="81"/>
      <c r="E20" s="82"/>
      <c r="F20" s="87"/>
      <c r="G20" s="89"/>
      <c r="H20" s="91" t="s">
        <v>58</v>
      </c>
      <c r="I20" s="89"/>
      <c r="J20" s="85"/>
      <c r="AA20" s="78">
        <f>IF($E20="","",VLOOKUP($E20,'[5]Prep Sorteo'!$A$7:$M$71,10,FALSE))</f>
      </c>
    </row>
    <row r="21" spans="1:27" s="77" customFormat="1" ht="9" customHeight="1">
      <c r="A21" s="79">
        <v>7</v>
      </c>
      <c r="B21" s="27">
        <f>IF($E21="","",VLOOKUP($E21,'[5]Prep Sorteo'!$A$7:$M$71,4,FALSE))</f>
        <v>0</v>
      </c>
      <c r="C21" s="28">
        <f>IF($E21="","",VLOOKUP($E21,'[5]Prep Sorteo'!$A$7:$M$71,9,FALSE))</f>
        <v>0</v>
      </c>
      <c r="D21" s="28">
        <f>IF($E21="","",VLOOKUP($E21,'[5]Prep Sorteo'!$A$7:$M$71,11,FALSE))</f>
        <v>0</v>
      </c>
      <c r="E21" s="29">
        <v>65</v>
      </c>
      <c r="F21" s="30" t="str">
        <f>IF($E21="","",CONCATENATE(VLOOKUP($E21,'[5]Prep Sorteo'!$A$7:$M$71,2,FALSE),", ",VLOOKUP($E21,'[5]Prep Sorteo'!$A$7:$M$71,3,FALSE)))</f>
        <v>Bye, </v>
      </c>
      <c r="G21" s="89"/>
      <c r="H21" s="92" t="s">
        <v>122</v>
      </c>
      <c r="I21" s="89"/>
      <c r="J21" s="85"/>
      <c r="AA21" s="78">
        <f>IF($E21="","",VLOOKUP($E21,'[5]Prep Sorteo'!$A$7:$M$71,10,FALSE))</f>
        <v>0</v>
      </c>
    </row>
    <row r="22" spans="1:27" s="77" customFormat="1" ht="9" customHeight="1">
      <c r="A22" s="79"/>
      <c r="B22" s="80"/>
      <c r="C22" s="81"/>
      <c r="D22" s="81"/>
      <c r="E22" s="82"/>
      <c r="F22" s="83"/>
      <c r="G22" s="91" t="s">
        <v>58</v>
      </c>
      <c r="H22" s="92"/>
      <c r="I22" s="89"/>
      <c r="J22" s="85"/>
      <c r="AA22" s="78">
        <f>IF($E22="","",VLOOKUP($E22,'[5]Prep Sorteo'!$A$7:$M$71,10,FALSE))</f>
      </c>
    </row>
    <row r="23" spans="1:27" s="77" customFormat="1" ht="9" customHeight="1">
      <c r="A23" s="79">
        <v>8</v>
      </c>
      <c r="B23" s="27">
        <f>IF($E23="","",VLOOKUP($E23,'[5]Prep Sorteo'!$A$7:$M$71,4,FALSE))</f>
        <v>5854684</v>
      </c>
      <c r="C23" s="28">
        <f>IF($E23="","",VLOOKUP($E23,'[5]Prep Sorteo'!$A$7:$M$71,9,FALSE))</f>
        <v>2420</v>
      </c>
      <c r="D23" s="28">
        <f>IF($E23="","",VLOOKUP($E23,'[5]Prep Sorteo'!$A$7:$M$71,11,FALSE))</f>
        <v>0</v>
      </c>
      <c r="E23" s="29">
        <v>8</v>
      </c>
      <c r="F23" s="42" t="str">
        <f>IF($E23="","",CONCATENATE(VLOOKUP($E23,'[5]Prep Sorteo'!$A$7:$M$71,2,FALSE),", ",VLOOKUP($E23,'[5]Prep Sorteo'!$A$7:$M$71,3,FALSE)))</f>
        <v>CAMPINS BOVER, PABLO</v>
      </c>
      <c r="G23" s="85"/>
      <c r="H23" s="92"/>
      <c r="I23" s="89"/>
      <c r="J23" s="85"/>
      <c r="AA23" s="78">
        <f>IF($E23="","",VLOOKUP($E23,'[5]Prep Sorteo'!$A$7:$M$71,10,FALSE))</f>
        <v>134</v>
      </c>
    </row>
    <row r="24" spans="1:27" s="77" customFormat="1" ht="9" customHeight="1">
      <c r="A24" s="79"/>
      <c r="B24" s="80"/>
      <c r="C24" s="81"/>
      <c r="D24" s="81"/>
      <c r="E24" s="94"/>
      <c r="F24" s="87"/>
      <c r="G24" s="85"/>
      <c r="H24" s="92"/>
      <c r="I24" s="89"/>
      <c r="J24" s="84" t="s">
        <v>57</v>
      </c>
      <c r="AA24" s="78">
        <f>IF($E24="","",VLOOKUP($E24,'[5]Prep Sorteo'!$A$7:$M$71,10,FALSE))</f>
      </c>
    </row>
    <row r="25" spans="1:27" s="77" customFormat="1" ht="9" customHeight="1">
      <c r="A25" s="75">
        <v>9</v>
      </c>
      <c r="B25" s="27">
        <f>IF($E25="","",VLOOKUP($E25,'[5]Prep Sorteo'!$A$7:$M$71,4,FALSE))</f>
        <v>8556691</v>
      </c>
      <c r="C25" s="28">
        <f>IF($E25="","",VLOOKUP($E25,'[5]Prep Sorteo'!$A$7:$M$71,9,FALSE))</f>
        <v>1489</v>
      </c>
      <c r="D25" s="28">
        <f>IF($E25="","",VLOOKUP($E25,'[5]Prep Sorteo'!$A$7:$M$71,11,FALSE))</f>
        <v>0</v>
      </c>
      <c r="E25" s="29">
        <v>3</v>
      </c>
      <c r="F25" s="30" t="str">
        <f>IF($E25="","",CONCATENATE(VLOOKUP($E25,'[5]Prep Sorteo'!$A$7:$M$71,2,FALSE),", ",VLOOKUP($E25,'[5]Prep Sorteo'!$A$7:$M$71,3,FALSE)))</f>
        <v>LOPEZ MORILLO, IMANOL</v>
      </c>
      <c r="G25" s="85"/>
      <c r="H25" s="85"/>
      <c r="I25" s="89"/>
      <c r="J25" s="122" t="s">
        <v>127</v>
      </c>
      <c r="AA25" s="78">
        <f>IF($E25="","",VLOOKUP($E25,'[5]Prep Sorteo'!$A$7:$M$71,10,FALSE))</f>
        <v>221</v>
      </c>
    </row>
    <row r="26" spans="1:27" s="77" customFormat="1" ht="9" customHeight="1">
      <c r="A26" s="79"/>
      <c r="B26" s="80"/>
      <c r="C26" s="81"/>
      <c r="D26" s="81"/>
      <c r="E26" s="82"/>
      <c r="F26" s="83"/>
      <c r="G26" s="84" t="s">
        <v>59</v>
      </c>
      <c r="H26" s="85"/>
      <c r="I26" s="89"/>
      <c r="J26" s="89"/>
      <c r="AA26" s="78">
        <f>IF($E26="","",VLOOKUP($E26,'[5]Prep Sorteo'!$A$7:$M$71,10,FALSE))</f>
      </c>
    </row>
    <row r="27" spans="1:27" s="77" customFormat="1" ht="9" customHeight="1">
      <c r="A27" s="79">
        <v>10</v>
      </c>
      <c r="B27" s="27">
        <f>IF($E27="","",VLOOKUP($E27,'[5]Prep Sorteo'!$A$7:$M$71,4,FALSE))</f>
        <v>0</v>
      </c>
      <c r="C27" s="28">
        <f>IF($E27="","",VLOOKUP($E27,'[5]Prep Sorteo'!$A$7:$M$71,9,FALSE))</f>
        <v>0</v>
      </c>
      <c r="D27" s="28">
        <f>IF($E27="","",VLOOKUP($E27,'[5]Prep Sorteo'!$A$7:$M$71,11,FALSE))</f>
        <v>0</v>
      </c>
      <c r="E27" s="29">
        <v>65</v>
      </c>
      <c r="F27" s="42" t="str">
        <f>IF($E27="","",CONCATENATE(VLOOKUP($E27,'[5]Prep Sorteo'!$A$7:$M$71,2,FALSE),", ",VLOOKUP($E27,'[5]Prep Sorteo'!$A$7:$M$71,3,FALSE)))</f>
        <v>Bye, </v>
      </c>
      <c r="G27" s="86"/>
      <c r="H27" s="85"/>
      <c r="I27" s="89"/>
      <c r="J27" s="89"/>
      <c r="AA27" s="78">
        <f>IF($E27="","",VLOOKUP($E27,'[5]Prep Sorteo'!$A$7:$M$71,10,FALSE))</f>
        <v>0</v>
      </c>
    </row>
    <row r="28" spans="1:27" s="77" customFormat="1" ht="9" customHeight="1">
      <c r="A28" s="79"/>
      <c r="B28" s="80"/>
      <c r="C28" s="81"/>
      <c r="D28" s="81"/>
      <c r="E28" s="82"/>
      <c r="F28" s="87"/>
      <c r="G28" s="89"/>
      <c r="H28" s="84" t="s">
        <v>59</v>
      </c>
      <c r="I28" s="89"/>
      <c r="J28" s="89"/>
      <c r="AA28" s="78">
        <f>IF($E28="","",VLOOKUP($E28,'[5]Prep Sorteo'!$A$7:$M$71,10,FALSE))</f>
      </c>
    </row>
    <row r="29" spans="1:27" s="77" customFormat="1" ht="9" customHeight="1">
      <c r="A29" s="79">
        <v>11</v>
      </c>
      <c r="B29" s="27">
        <f>IF($E29="","",VLOOKUP($E29,'[5]Prep Sorteo'!$A$7:$M$71,4,FALSE))</f>
        <v>5924677</v>
      </c>
      <c r="C29" s="28" t="str">
        <f>IF($E29="","",VLOOKUP($E29,'[5]Prep Sorteo'!$A$7:$M$71,9,FALSE))</f>
        <v>s/c</v>
      </c>
      <c r="D29" s="28" t="str">
        <f>IF($E29="","",VLOOKUP($E29,'[5]Prep Sorteo'!$A$7:$M$71,11,FALSE))</f>
        <v>Q5</v>
      </c>
      <c r="E29" s="29">
        <v>21</v>
      </c>
      <c r="F29" s="30" t="str">
        <f>IF($E29="","",CONCATENATE(VLOOKUP($E29,'[5]Prep Sorteo'!$A$7:$M$71,2,FALSE),", ",VLOOKUP($E29,'[5]Prep Sorteo'!$A$7:$M$71,3,FALSE)))</f>
        <v>ORENDAIN MERLOS, RICARDO A.</v>
      </c>
      <c r="G29" s="89"/>
      <c r="H29" s="86" t="s">
        <v>93</v>
      </c>
      <c r="I29" s="89"/>
      <c r="J29" s="89"/>
      <c r="AA29" s="78">
        <f>IF($E29="","",VLOOKUP($E29,'[5]Prep Sorteo'!$A$7:$M$71,10,FALSE))</f>
        <v>0</v>
      </c>
    </row>
    <row r="30" spans="1:27" s="77" customFormat="1" ht="9" customHeight="1">
      <c r="A30" s="79"/>
      <c r="B30" s="90"/>
      <c r="C30" s="81"/>
      <c r="D30" s="81"/>
      <c r="E30" s="82"/>
      <c r="F30" s="83"/>
      <c r="G30" s="91" t="s">
        <v>115</v>
      </c>
      <c r="H30" s="89"/>
      <c r="I30" s="89"/>
      <c r="J30" s="89"/>
      <c r="AA30" s="78">
        <f>IF($E30="","",VLOOKUP($E30,'[5]Prep Sorteo'!$A$7:$M$71,10,FALSE))</f>
      </c>
    </row>
    <row r="31" spans="1:27" s="77" customFormat="1" ht="9" customHeight="1">
      <c r="A31" s="79">
        <v>12</v>
      </c>
      <c r="B31" s="27">
        <f>IF($E31="","",VLOOKUP($E31,'[5]Prep Sorteo'!$A$7:$M$71,4,FALSE))</f>
        <v>5858305</v>
      </c>
      <c r="C31" s="28">
        <f>IF($E31="","",VLOOKUP($E31,'[5]Prep Sorteo'!$A$7:$M$71,9,FALSE))</f>
        <v>2465</v>
      </c>
      <c r="D31" s="28">
        <f>IF($E31="","",VLOOKUP($E31,'[5]Prep Sorteo'!$A$7:$M$71,11,FALSE))</f>
        <v>0</v>
      </c>
      <c r="E31" s="29">
        <v>9</v>
      </c>
      <c r="F31" s="42" t="str">
        <f>IF($E31="","",CONCATENATE(VLOOKUP($E31,'[5]Prep Sorteo'!$A$7:$M$71,2,FALSE),", ",VLOOKUP($E31,'[5]Prep Sorteo'!$A$7:$M$71,3,FALSE)))</f>
        <v>DOLZ SITJES, CARLOS</v>
      </c>
      <c r="G31" s="85" t="s">
        <v>155</v>
      </c>
      <c r="H31" s="89"/>
      <c r="I31" s="89"/>
      <c r="J31" s="89"/>
      <c r="AA31" s="78">
        <f>IF($E31="","",VLOOKUP($E31,'[5]Prep Sorteo'!$A$7:$M$71,10,FALSE))</f>
        <v>131</v>
      </c>
    </row>
    <row r="32" spans="1:27" s="77" customFormat="1" ht="9" customHeight="1">
      <c r="A32" s="79"/>
      <c r="B32" s="80"/>
      <c r="C32" s="81"/>
      <c r="D32" s="81"/>
      <c r="E32" s="82"/>
      <c r="F32" s="87"/>
      <c r="G32" s="85"/>
      <c r="H32" s="89"/>
      <c r="I32" s="91" t="s">
        <v>59</v>
      </c>
      <c r="J32" s="89"/>
      <c r="AA32" s="78">
        <f>IF($E32="","",VLOOKUP($E32,'[5]Prep Sorteo'!$A$7:$M$71,10,FALSE))</f>
      </c>
    </row>
    <row r="33" spans="1:27" s="77" customFormat="1" ht="9" customHeight="1">
      <c r="A33" s="79">
        <v>13</v>
      </c>
      <c r="B33" s="27">
        <f>IF($E33="","",VLOOKUP($E33,'[5]Prep Sorteo'!$A$7:$M$71,4,FALSE))</f>
        <v>5891660</v>
      </c>
      <c r="C33" s="28">
        <f>IF($E33="","",VLOOKUP($E33,'[5]Prep Sorteo'!$A$7:$M$71,9,FALSE))</f>
        <v>5900</v>
      </c>
      <c r="D33" s="28" t="str">
        <f>IF($E33="","",VLOOKUP($E33,'[5]Prep Sorteo'!$A$7:$M$71,11,FALSE))</f>
        <v>WC</v>
      </c>
      <c r="E33" s="29">
        <v>16</v>
      </c>
      <c r="F33" s="30" t="str">
        <f>IF($E33="","",CONCATENATE(VLOOKUP($E33,'[5]Prep Sorteo'!$A$7:$M$71,2,FALSE),", ",VLOOKUP($E33,'[5]Prep Sorteo'!$A$7:$M$71,3,FALSE)))</f>
        <v>ROSSELLO COLL, PEP</v>
      </c>
      <c r="G33" s="85"/>
      <c r="H33" s="89"/>
      <c r="I33" s="92" t="s">
        <v>170</v>
      </c>
      <c r="J33" s="89"/>
      <c r="AA33" s="78">
        <f>IF($E33="","",VLOOKUP($E33,'[5]Prep Sorteo'!$A$7:$M$71,10,FALSE))</f>
        <v>43</v>
      </c>
    </row>
    <row r="34" spans="1:27" s="77" customFormat="1" ht="9" customHeight="1">
      <c r="A34" s="79"/>
      <c r="B34" s="80"/>
      <c r="C34" s="81"/>
      <c r="D34" s="81"/>
      <c r="E34" s="82"/>
      <c r="F34" s="83"/>
      <c r="G34" s="84" t="s">
        <v>65</v>
      </c>
      <c r="H34" s="89"/>
      <c r="I34" s="92"/>
      <c r="J34" s="89"/>
      <c r="AA34" s="78">
        <f>IF($E34="","",VLOOKUP($E34,'[5]Prep Sorteo'!$A$7:$M$71,10,FALSE))</f>
      </c>
    </row>
    <row r="35" spans="1:27" s="77" customFormat="1" ht="9" customHeight="1">
      <c r="A35" s="79">
        <v>14</v>
      </c>
      <c r="B35" s="27">
        <f>IF($E35="","",VLOOKUP($E35,'[5]Prep Sorteo'!$A$7:$M$71,4,FALSE))</f>
        <v>5885548</v>
      </c>
      <c r="C35" s="28">
        <f>IF($E35="","",VLOOKUP($E35,'[5]Prep Sorteo'!$A$7:$M$71,9,FALSE))</f>
        <v>4370</v>
      </c>
      <c r="D35" s="28" t="str">
        <f>IF($E35="","",VLOOKUP($E35,'[5]Prep Sorteo'!$A$7:$M$71,11,FALSE))</f>
        <v>Q4</v>
      </c>
      <c r="E35" s="29">
        <v>20</v>
      </c>
      <c r="F35" s="42" t="str">
        <f>IF($E35="","",CONCATENATE(VLOOKUP($E35,'[5]Prep Sorteo'!$A$7:$M$71,2,FALSE),", ",VLOOKUP($E35,'[5]Prep Sorteo'!$A$7:$M$71,3,FALSE)))</f>
        <v>RAMIS SUREDA, GUILLEM</v>
      </c>
      <c r="G35" s="86" t="s">
        <v>122</v>
      </c>
      <c r="H35" s="89"/>
      <c r="I35" s="92"/>
      <c r="J35" s="89"/>
      <c r="AA35" s="78">
        <f>IF($E35="","",VLOOKUP($E35,'[5]Prep Sorteo'!$A$7:$M$71,10,FALSE))</f>
        <v>66</v>
      </c>
    </row>
    <row r="36" spans="1:27" s="77" customFormat="1" ht="9" customHeight="1">
      <c r="A36" s="79"/>
      <c r="B36" s="80"/>
      <c r="C36" s="81"/>
      <c r="D36" s="81"/>
      <c r="E36" s="82"/>
      <c r="F36" s="87"/>
      <c r="G36" s="89"/>
      <c r="H36" s="91" t="s">
        <v>60</v>
      </c>
      <c r="I36" s="92"/>
      <c r="J36" s="89"/>
      <c r="AA36" s="78">
        <f>IF($E36="","",VLOOKUP($E36,'[5]Prep Sorteo'!$A$7:$M$71,10,FALSE))</f>
      </c>
    </row>
    <row r="37" spans="1:27" s="77" customFormat="1" ht="9" customHeight="1">
      <c r="A37" s="79">
        <v>15</v>
      </c>
      <c r="B37" s="27">
        <f>IF($E37="","",VLOOKUP($E37,'[5]Prep Sorteo'!$A$7:$M$71,4,FALSE))</f>
        <v>0</v>
      </c>
      <c r="C37" s="28">
        <f>IF($E37="","",VLOOKUP($E37,'[5]Prep Sorteo'!$A$7:$M$71,9,FALSE))</f>
        <v>0</v>
      </c>
      <c r="D37" s="28">
        <f>IF($E37="","",VLOOKUP($E37,'[5]Prep Sorteo'!$A$7:$M$71,11,FALSE))</f>
        <v>0</v>
      </c>
      <c r="E37" s="29">
        <v>65</v>
      </c>
      <c r="F37" s="30" t="str">
        <f>IF($E37="","",CONCATENATE(VLOOKUP($E37,'[5]Prep Sorteo'!$A$7:$M$71,2,FALSE),", ",VLOOKUP($E37,'[5]Prep Sorteo'!$A$7:$M$71,3,FALSE)))</f>
        <v>Bye, </v>
      </c>
      <c r="G37" s="89"/>
      <c r="H37" s="92" t="s">
        <v>120</v>
      </c>
      <c r="I37" s="92"/>
      <c r="J37" s="89"/>
      <c r="AA37" s="78">
        <f>IF($E37="","",VLOOKUP($E37,'[5]Prep Sorteo'!$A$7:$M$71,10,FALSE))</f>
        <v>0</v>
      </c>
    </row>
    <row r="38" spans="1:27" s="77" customFormat="1" ht="9" customHeight="1">
      <c r="A38" s="79"/>
      <c r="B38" s="80"/>
      <c r="C38" s="81"/>
      <c r="D38" s="81"/>
      <c r="E38" s="82"/>
      <c r="F38" s="83"/>
      <c r="G38" s="91" t="s">
        <v>60</v>
      </c>
      <c r="H38" s="92"/>
      <c r="I38" s="92"/>
      <c r="J38" s="89"/>
      <c r="AA38" s="78">
        <f>IF($E38="","",VLOOKUP($E38,'[5]Prep Sorteo'!$A$7:$M$71,10,FALSE))</f>
      </c>
    </row>
    <row r="39" spans="1:27" s="77" customFormat="1" ht="9" customHeight="1">
      <c r="A39" s="79">
        <v>16</v>
      </c>
      <c r="B39" s="27">
        <f>IF($E39="","",VLOOKUP($E39,'[5]Prep Sorteo'!$A$7:$M$71,4,FALSE))</f>
        <v>5885267</v>
      </c>
      <c r="C39" s="28">
        <f>IF($E39="","",VLOOKUP($E39,'[5]Prep Sorteo'!$A$7:$M$71,9,FALSE))</f>
        <v>2267</v>
      </c>
      <c r="D39" s="28">
        <f>IF($E39="","",VLOOKUP($E39,'[5]Prep Sorteo'!$A$7:$M$71,11,FALSE))</f>
        <v>0</v>
      </c>
      <c r="E39" s="29">
        <v>7</v>
      </c>
      <c r="F39" s="42" t="str">
        <f>IF($E39="","",CONCATENATE(VLOOKUP($E39,'[5]Prep Sorteo'!$A$7:$M$71,2,FALSE),", ",VLOOKUP($E39,'[5]Prep Sorteo'!$A$7:$M$71,3,FALSE)))</f>
        <v>MOREU PONS, ALVARO</v>
      </c>
      <c r="G39" s="85"/>
      <c r="H39" s="92"/>
      <c r="I39" s="95"/>
      <c r="J39" s="89"/>
      <c r="AA39" s="78">
        <f>IF($E39="","",VLOOKUP($E39,'[5]Prep Sorteo'!$A$7:$M$71,10,FALSE))</f>
        <v>144</v>
      </c>
    </row>
    <row r="40" spans="1:27" s="77" customFormat="1" ht="9" customHeight="1">
      <c r="A40" s="79"/>
      <c r="B40" s="80"/>
      <c r="C40" s="81"/>
      <c r="D40" s="81"/>
      <c r="E40" s="94"/>
      <c r="F40" s="87"/>
      <c r="G40" s="85"/>
      <c r="H40" s="92"/>
      <c r="I40" s="96" t="s">
        <v>50</v>
      </c>
      <c r="J40" s="91" t="s">
        <v>57</v>
      </c>
      <c r="AA40" s="78">
        <f>IF($E40="","",VLOOKUP($E40,'[5]Prep Sorteo'!$A$7:$M$71,10,FALSE))</f>
      </c>
    </row>
    <row r="41" spans="1:27" s="77" customFormat="1" ht="9" customHeight="1">
      <c r="A41" s="79">
        <v>17</v>
      </c>
      <c r="B41" s="27">
        <f>IF($E41="","",VLOOKUP($E41,'[5]Prep Sorteo'!$A$7:$M$71,4,FALSE))</f>
        <v>5858298</v>
      </c>
      <c r="C41" s="28">
        <f>IF($E41="","",VLOOKUP($E41,'[5]Prep Sorteo'!$A$7:$M$71,9,FALSE))</f>
        <v>2216</v>
      </c>
      <c r="D41" s="28">
        <f>IF($E41="","",VLOOKUP($E41,'[5]Prep Sorteo'!$A$7:$M$71,11,FALSE))</f>
        <v>0</v>
      </c>
      <c r="E41" s="29">
        <v>6</v>
      </c>
      <c r="F41" s="30" t="str">
        <f>IF($E41="","",CONCATENATE(VLOOKUP($E41,'[5]Prep Sorteo'!$A$7:$M$71,2,FALSE),", ",VLOOKUP($E41,'[5]Prep Sorteo'!$A$7:$M$71,3,FALSE)))</f>
        <v>HERNANDEZ MUÑOZ, DANI</v>
      </c>
      <c r="G41" s="85"/>
      <c r="H41" s="85"/>
      <c r="I41" s="85"/>
      <c r="J41" s="89" t="s">
        <v>183</v>
      </c>
      <c r="AA41" s="78">
        <f>IF($E41="","",VLOOKUP($E41,'[5]Prep Sorteo'!$A$7:$M$71,10,FALSE))</f>
        <v>147</v>
      </c>
    </row>
    <row r="42" spans="1:27" s="77" customFormat="1" ht="9" customHeight="1">
      <c r="A42" s="79"/>
      <c r="B42" s="80"/>
      <c r="C42" s="81"/>
      <c r="D42" s="81"/>
      <c r="E42" s="82"/>
      <c r="F42" s="83"/>
      <c r="G42" s="84" t="s">
        <v>61</v>
      </c>
      <c r="H42" s="85"/>
      <c r="I42" s="85"/>
      <c r="J42" s="88"/>
      <c r="AA42" s="78">
        <f>IF($E42="","",VLOOKUP($E42,'[5]Prep Sorteo'!$A$7:$M$71,10,FALSE))</f>
      </c>
    </row>
    <row r="43" spans="1:27" s="77" customFormat="1" ht="9" customHeight="1">
      <c r="A43" s="79">
        <v>18</v>
      </c>
      <c r="B43" s="27">
        <f>IF($E43="","",VLOOKUP($E43,'[5]Prep Sorteo'!$A$7:$M$71,4,FALSE))</f>
        <v>0</v>
      </c>
      <c r="C43" s="28">
        <f>IF($E43="","",VLOOKUP($E43,'[5]Prep Sorteo'!$A$7:$M$71,9,FALSE))</f>
        <v>0</v>
      </c>
      <c r="D43" s="28">
        <f>IF($E43="","",VLOOKUP($E43,'[5]Prep Sorteo'!$A$7:$M$71,11,FALSE))</f>
        <v>0</v>
      </c>
      <c r="E43" s="29">
        <v>65</v>
      </c>
      <c r="F43" s="42" t="str">
        <f>IF($E43="","",CONCATENATE(VLOOKUP($E43,'[5]Prep Sorteo'!$A$7:$M$71,2,FALSE),", ",VLOOKUP($E43,'[5]Prep Sorteo'!$A$7:$M$71,3,FALSE)))</f>
        <v>Bye, </v>
      </c>
      <c r="G43" s="86"/>
      <c r="H43" s="85"/>
      <c r="I43" s="85"/>
      <c r="J43" s="89"/>
      <c r="AA43" s="78">
        <f>IF($E43="","",VLOOKUP($E43,'[5]Prep Sorteo'!$A$7:$M$71,10,FALSE))</f>
        <v>0</v>
      </c>
    </row>
    <row r="44" spans="1:27" s="77" customFormat="1" ht="9" customHeight="1">
      <c r="A44" s="79"/>
      <c r="B44" s="80"/>
      <c r="C44" s="81"/>
      <c r="D44" s="81"/>
      <c r="E44" s="82"/>
      <c r="F44" s="87"/>
      <c r="G44" s="89"/>
      <c r="H44" s="84" t="s">
        <v>61</v>
      </c>
      <c r="I44" s="85"/>
      <c r="J44" s="89"/>
      <c r="AA44" s="78">
        <f>IF($E44="","",VLOOKUP($E44,'[5]Prep Sorteo'!$A$7:$M$71,10,FALSE))</f>
      </c>
    </row>
    <row r="45" spans="1:27" s="77" customFormat="1" ht="9" customHeight="1">
      <c r="A45" s="79">
        <v>19</v>
      </c>
      <c r="B45" s="27">
        <f>IF($E45="","",VLOOKUP($E45,'[5]Prep Sorteo'!$A$7:$M$71,4,FALSE))</f>
        <v>5885382</v>
      </c>
      <c r="C45" s="28">
        <f>IF($E45="","",VLOOKUP($E45,'[5]Prep Sorteo'!$A$7:$M$71,9,FALSE))</f>
        <v>5817</v>
      </c>
      <c r="D45" s="28" t="str">
        <f>IF($E45="","",VLOOKUP($E45,'[5]Prep Sorteo'!$A$7:$M$71,11,FALSE))</f>
        <v>Q6</v>
      </c>
      <c r="E45" s="29">
        <v>22</v>
      </c>
      <c r="F45" s="30" t="str">
        <f>IF($E45="","",CONCATENATE(VLOOKUP($E45,'[5]Prep Sorteo'!$A$7:$M$71,2,FALSE),", ",VLOOKUP($E45,'[5]Prep Sorteo'!$A$7:$M$71,3,FALSE)))</f>
        <v>GRACIA DORADO, ALBERTO</v>
      </c>
      <c r="G45" s="89"/>
      <c r="H45" s="86" t="s">
        <v>118</v>
      </c>
      <c r="I45" s="85"/>
      <c r="J45" s="89"/>
      <c r="AA45" s="78">
        <f>IF($E45="","",VLOOKUP($E45,'[5]Prep Sorteo'!$A$7:$M$71,10,FALSE))</f>
        <v>44</v>
      </c>
    </row>
    <row r="46" spans="1:27" s="77" customFormat="1" ht="9" customHeight="1">
      <c r="A46" s="79"/>
      <c r="B46" s="90"/>
      <c r="C46" s="81"/>
      <c r="D46" s="81"/>
      <c r="E46" s="82"/>
      <c r="F46" s="83"/>
      <c r="G46" s="91" t="s">
        <v>124</v>
      </c>
      <c r="H46" s="89"/>
      <c r="I46" s="85"/>
      <c r="J46" s="89"/>
      <c r="AA46" s="78">
        <f>IF($E46="","",VLOOKUP($E46,'[5]Prep Sorteo'!$A$7:$M$71,10,FALSE))</f>
      </c>
    </row>
    <row r="47" spans="1:27" s="77" customFormat="1" ht="9" customHeight="1">
      <c r="A47" s="79">
        <v>20</v>
      </c>
      <c r="B47" s="27">
        <f>IF($E47="","",VLOOKUP($E47,'[5]Prep Sorteo'!$A$7:$M$71,4,FALSE))</f>
        <v>5876513</v>
      </c>
      <c r="C47" s="28">
        <f>IF($E47="","",VLOOKUP($E47,'[5]Prep Sorteo'!$A$7:$M$71,9,FALSE))</f>
        <v>2874</v>
      </c>
      <c r="D47" s="28">
        <f>IF($E47="","",VLOOKUP($E47,'[5]Prep Sorteo'!$A$7:$M$71,11,FALSE))</f>
        <v>0</v>
      </c>
      <c r="E47" s="29">
        <v>13</v>
      </c>
      <c r="F47" s="42" t="str">
        <f>IF($E47="","",CONCATENATE(VLOOKUP($E47,'[5]Prep Sorteo'!$A$7:$M$71,2,FALSE),", ",VLOOKUP($E47,'[5]Prep Sorteo'!$A$7:$M$71,3,FALSE)))</f>
        <v>AVELLA MONGE, MARC</v>
      </c>
      <c r="G47" s="85" t="s">
        <v>125</v>
      </c>
      <c r="H47" s="89"/>
      <c r="I47" s="85"/>
      <c r="J47" s="89"/>
      <c r="AA47" s="78">
        <f>IF($E47="","",VLOOKUP($E47,'[5]Prep Sorteo'!$A$7:$M$71,10,FALSE))</f>
        <v>111</v>
      </c>
    </row>
    <row r="48" spans="1:27" s="77" customFormat="1" ht="9" customHeight="1">
      <c r="A48" s="79"/>
      <c r="B48" s="80"/>
      <c r="C48" s="81"/>
      <c r="D48" s="81"/>
      <c r="E48" s="82"/>
      <c r="F48" s="87"/>
      <c r="G48" s="85"/>
      <c r="H48" s="89"/>
      <c r="I48" s="84" t="s">
        <v>61</v>
      </c>
      <c r="J48" s="89"/>
      <c r="AA48" s="78">
        <f>IF($E48="","",VLOOKUP($E48,'[5]Prep Sorteo'!$A$7:$M$71,10,FALSE))</f>
      </c>
    </row>
    <row r="49" spans="1:27" s="77" customFormat="1" ht="9" customHeight="1">
      <c r="A49" s="79">
        <v>21</v>
      </c>
      <c r="B49" s="27">
        <f>IF($E49="","",VLOOKUP($E49,'[5]Prep Sorteo'!$A$7:$M$71,4,FALSE))</f>
        <v>5888302</v>
      </c>
      <c r="C49" s="28">
        <f>IF($E49="","",VLOOKUP($E49,'[5]Prep Sorteo'!$A$7:$M$71,9,FALSE))</f>
        <v>3081</v>
      </c>
      <c r="D49" s="28">
        <f>IF($E49="","",VLOOKUP($E49,'[5]Prep Sorteo'!$A$7:$M$71,11,FALSE))</f>
        <v>0</v>
      </c>
      <c r="E49" s="29">
        <v>14</v>
      </c>
      <c r="F49" s="30" t="str">
        <f>IF($E49="","",CONCATENATE(VLOOKUP($E49,'[5]Prep Sorteo'!$A$7:$M$71,2,FALSE),", ",VLOOKUP($E49,'[5]Prep Sorteo'!$A$7:$M$71,3,FALSE)))</f>
        <v>BAUZA SEGUI, PERE ANTON</v>
      </c>
      <c r="G49" s="85"/>
      <c r="H49" s="89"/>
      <c r="I49" s="86" t="s">
        <v>171</v>
      </c>
      <c r="J49" s="89"/>
      <c r="AA49" s="78">
        <f>IF($E49="","",VLOOKUP($E49,'[5]Prep Sorteo'!$A$7:$M$71,10,FALSE))</f>
        <v>102</v>
      </c>
    </row>
    <row r="50" spans="1:27" s="77" customFormat="1" ht="9" customHeight="1">
      <c r="A50" s="79"/>
      <c r="B50" s="80"/>
      <c r="C50" s="81"/>
      <c r="D50" s="81"/>
      <c r="E50" s="82"/>
      <c r="F50" s="83"/>
      <c r="G50" s="84" t="s">
        <v>126</v>
      </c>
      <c r="H50" s="89"/>
      <c r="I50" s="89"/>
      <c r="J50" s="89"/>
      <c r="AA50" s="78">
        <f>IF($E50="","",VLOOKUP($E50,'[5]Prep Sorteo'!$A$7:$M$71,10,FALSE))</f>
      </c>
    </row>
    <row r="51" spans="1:27" s="77" customFormat="1" ht="9" customHeight="1">
      <c r="A51" s="79">
        <v>22</v>
      </c>
      <c r="B51" s="27">
        <f>IF($E51="","",VLOOKUP($E51,'[5]Prep Sorteo'!$A$7:$M$71,4,FALSE))</f>
        <v>5885770</v>
      </c>
      <c r="C51" s="28">
        <f>IF($E51="","",VLOOKUP($E51,'[5]Prep Sorteo'!$A$7:$M$71,9,FALSE))</f>
        <v>4996</v>
      </c>
      <c r="D51" s="28" t="str">
        <f>IF($E51="","",VLOOKUP($E51,'[5]Prep Sorteo'!$A$7:$M$71,11,FALSE))</f>
        <v>WC</v>
      </c>
      <c r="E51" s="29">
        <v>15</v>
      </c>
      <c r="F51" s="42" t="str">
        <f>IF($E51="","",CONCATENATE(VLOOKUP($E51,'[5]Prep Sorteo'!$A$7:$M$71,2,FALSE),", ",VLOOKUP($E51,'[5]Prep Sorteo'!$A$7:$M$71,3,FALSE)))</f>
        <v>VIDAL SEGURA, SERGI</v>
      </c>
      <c r="G51" s="86" t="s">
        <v>127</v>
      </c>
      <c r="H51" s="89"/>
      <c r="I51" s="89"/>
      <c r="J51" s="89"/>
      <c r="AA51" s="78">
        <f>IF($E51="","",VLOOKUP($E51,'[5]Prep Sorteo'!$A$7:$M$71,10,FALSE))</f>
        <v>55</v>
      </c>
    </row>
    <row r="52" spans="1:27" s="77" customFormat="1" ht="9" customHeight="1">
      <c r="A52" s="79"/>
      <c r="B52" s="80"/>
      <c r="C52" s="81"/>
      <c r="D52" s="81"/>
      <c r="E52" s="82"/>
      <c r="F52" s="87"/>
      <c r="G52" s="89"/>
      <c r="H52" s="91" t="s">
        <v>126</v>
      </c>
      <c r="I52" s="89"/>
      <c r="J52" s="89"/>
      <c r="AA52" s="78">
        <f>IF($E52="","",VLOOKUP($E52,'[5]Prep Sorteo'!$A$7:$M$71,10,FALSE))</f>
      </c>
    </row>
    <row r="53" spans="1:27" s="77" customFormat="1" ht="9" customHeight="1">
      <c r="A53" s="79">
        <v>23</v>
      </c>
      <c r="B53" s="27">
        <f>IF($E53="","",VLOOKUP($E53,'[5]Prep Sorteo'!$A$7:$M$71,4,FALSE))</f>
        <v>0</v>
      </c>
      <c r="C53" s="28">
        <f>IF($E53="","",VLOOKUP($E53,'[5]Prep Sorteo'!$A$7:$M$71,9,FALSE))</f>
        <v>0</v>
      </c>
      <c r="D53" s="28">
        <f>IF($E53="","",VLOOKUP($E53,'[5]Prep Sorteo'!$A$7:$M$71,11,FALSE))</f>
        <v>0</v>
      </c>
      <c r="E53" s="29">
        <v>65</v>
      </c>
      <c r="F53" s="30" t="str">
        <f>IF($E53="","",CONCATENATE(VLOOKUP($E53,'[5]Prep Sorteo'!$A$7:$M$71,2,FALSE),", ",VLOOKUP($E53,'[5]Prep Sorteo'!$A$7:$M$71,3,FALSE)))</f>
        <v>Bye, </v>
      </c>
      <c r="G53" s="89"/>
      <c r="H53" s="92" t="s">
        <v>147</v>
      </c>
      <c r="I53" s="89"/>
      <c r="J53" s="89"/>
      <c r="AA53" s="78">
        <f>IF($E53="","",VLOOKUP($E53,'[5]Prep Sorteo'!$A$7:$M$71,10,FALSE))</f>
        <v>0</v>
      </c>
    </row>
    <row r="54" spans="1:27" s="77" customFormat="1" ht="9" customHeight="1">
      <c r="A54" s="79"/>
      <c r="B54" s="80"/>
      <c r="C54" s="81"/>
      <c r="D54" s="81"/>
      <c r="E54" s="82"/>
      <c r="F54" s="83"/>
      <c r="G54" s="91" t="s">
        <v>62</v>
      </c>
      <c r="H54" s="92"/>
      <c r="I54" s="89"/>
      <c r="J54" s="89"/>
      <c r="AA54" s="78">
        <f>IF($E54="","",VLOOKUP($E54,'[5]Prep Sorteo'!$A$7:$M$71,10,FALSE))</f>
      </c>
    </row>
    <row r="55" spans="1:27" s="77" customFormat="1" ht="9" customHeight="1">
      <c r="A55" s="75">
        <v>24</v>
      </c>
      <c r="B55" s="27">
        <f>IF($E55="","",VLOOKUP($E55,'[5]Prep Sorteo'!$A$7:$M$71,4,FALSE))</f>
        <v>5882437</v>
      </c>
      <c r="C55" s="28">
        <f>IF($E55="","",VLOOKUP($E55,'[5]Prep Sorteo'!$A$7:$M$71,9,FALSE))</f>
        <v>2012</v>
      </c>
      <c r="D55" s="28">
        <f>IF($E55="","",VLOOKUP($E55,'[5]Prep Sorteo'!$A$7:$M$71,11,FALSE))</f>
        <v>0</v>
      </c>
      <c r="E55" s="29">
        <v>4</v>
      </c>
      <c r="F55" s="42" t="str">
        <f>IF($E55="","",CONCATENATE(VLOOKUP($E55,'[5]Prep Sorteo'!$A$7:$M$71,2,FALSE),", ",VLOOKUP($E55,'[5]Prep Sorteo'!$A$7:$M$71,3,FALSE)))</f>
        <v>ROMERO OLIVER, JUAN</v>
      </c>
      <c r="G55" s="85"/>
      <c r="H55" s="92"/>
      <c r="I55" s="89"/>
      <c r="J55" s="89"/>
      <c r="AA55" s="78">
        <f>IF($E55="","",VLOOKUP($E55,'[5]Prep Sorteo'!$A$7:$M$71,10,FALSE))</f>
        <v>163</v>
      </c>
    </row>
    <row r="56" spans="1:27" s="77" customFormat="1" ht="9" customHeight="1">
      <c r="A56" s="79"/>
      <c r="B56" s="80"/>
      <c r="C56" s="81"/>
      <c r="D56" s="81"/>
      <c r="E56" s="94"/>
      <c r="F56" s="87"/>
      <c r="G56" s="85"/>
      <c r="H56" s="92"/>
      <c r="I56" s="88"/>
      <c r="J56" s="91" t="s">
        <v>61</v>
      </c>
      <c r="AA56" s="78">
        <f>IF($E56="","",VLOOKUP($E56,'[5]Prep Sorteo'!$A$7:$M$71,10,FALSE))</f>
      </c>
    </row>
    <row r="57" spans="1:27" s="77" customFormat="1" ht="9" customHeight="1">
      <c r="A57" s="79">
        <v>25</v>
      </c>
      <c r="B57" s="27">
        <f>IF($E57="","",VLOOKUP($E57,'[5]Prep Sorteo'!$A$7:$M$71,4,FALSE))</f>
        <v>5891991</v>
      </c>
      <c r="C57" s="28">
        <f>IF($E57="","",VLOOKUP($E57,'[5]Prep Sorteo'!$A$7:$M$71,9,FALSE))</f>
        <v>0</v>
      </c>
      <c r="D57" s="28" t="str">
        <f>IF($E57="","",VLOOKUP($E57,'[5]Prep Sorteo'!$A$7:$M$71,11,FALSE))</f>
        <v>WC</v>
      </c>
      <c r="E57" s="29">
        <v>5</v>
      </c>
      <c r="F57" s="30" t="str">
        <f>IF($E57="","",CONCATENATE(VLOOKUP($E57,'[5]Prep Sorteo'!$A$7:$M$71,2,FALSE),", ",VLOOKUP($E57,'[5]Prep Sorteo'!$A$7:$M$71,3,FALSE)))</f>
        <v>ELLENBECK, DAVIDE</v>
      </c>
      <c r="G57" s="85"/>
      <c r="H57" s="85"/>
      <c r="I57" s="89"/>
      <c r="J57" s="85" t="s">
        <v>116</v>
      </c>
      <c r="AA57" s="78">
        <f>IF($E57="","",VLOOKUP($E57,'[5]Prep Sorteo'!$A$7:$M$71,10,FALSE))</f>
        <v>156</v>
      </c>
    </row>
    <row r="58" spans="1:27" s="77" customFormat="1" ht="9" customHeight="1">
      <c r="A58" s="79"/>
      <c r="B58" s="80"/>
      <c r="C58" s="81"/>
      <c r="D58" s="81"/>
      <c r="E58" s="82"/>
      <c r="F58" s="83"/>
      <c r="G58" s="84" t="s">
        <v>63</v>
      </c>
      <c r="H58" s="85"/>
      <c r="I58" s="89"/>
      <c r="J58" s="85"/>
      <c r="AA58" s="78">
        <f>IF($E58="","",VLOOKUP($E58,'[5]Prep Sorteo'!$A$7:$M$71,10,FALSE))</f>
      </c>
    </row>
    <row r="59" spans="1:27" s="77" customFormat="1" ht="9" customHeight="1">
      <c r="A59" s="79">
        <v>26</v>
      </c>
      <c r="B59" s="27">
        <f>IF($E59="","",VLOOKUP($E59,'[5]Prep Sorteo'!$A$7:$M$71,4,FALSE))</f>
        <v>0</v>
      </c>
      <c r="C59" s="28">
        <f>IF($E59="","",VLOOKUP($E59,'[5]Prep Sorteo'!$A$7:$M$71,9,FALSE))</f>
        <v>0</v>
      </c>
      <c r="D59" s="28">
        <f>IF($E59="","",VLOOKUP($E59,'[5]Prep Sorteo'!$A$7:$M$71,11,FALSE))</f>
        <v>0</v>
      </c>
      <c r="E59" s="29">
        <v>65</v>
      </c>
      <c r="F59" s="42" t="str">
        <f>IF($E59="","",CONCATENATE(VLOOKUP($E59,'[5]Prep Sorteo'!$A$7:$M$71,2,FALSE),", ",VLOOKUP($E59,'[5]Prep Sorteo'!$A$7:$M$71,3,FALSE)))</f>
        <v>Bye, </v>
      </c>
      <c r="G59" s="86"/>
      <c r="H59" s="85"/>
      <c r="I59" s="89"/>
      <c r="J59" s="85"/>
      <c r="AA59" s="78">
        <f>IF($E59="","",VLOOKUP($E59,'[5]Prep Sorteo'!$A$7:$M$71,10,FALSE))</f>
        <v>0</v>
      </c>
    </row>
    <row r="60" spans="1:27" s="77" customFormat="1" ht="9" customHeight="1">
      <c r="A60" s="79"/>
      <c r="B60" s="80"/>
      <c r="C60" s="81"/>
      <c r="D60" s="81"/>
      <c r="E60" s="82"/>
      <c r="F60" s="87"/>
      <c r="G60" s="89"/>
      <c r="H60" s="84" t="s">
        <v>128</v>
      </c>
      <c r="I60" s="89"/>
      <c r="J60" s="85"/>
      <c r="AA60" s="78">
        <f>IF($E60="","",VLOOKUP($E60,'[5]Prep Sorteo'!$A$7:$M$71,10,FALSE))</f>
      </c>
    </row>
    <row r="61" spans="1:27" s="77" customFormat="1" ht="9" customHeight="1">
      <c r="A61" s="79">
        <v>27</v>
      </c>
      <c r="B61" s="27">
        <f>IF($E61="","",VLOOKUP($E61,'[5]Prep Sorteo'!$A$7:$M$71,4,FALSE))</f>
        <v>5879541</v>
      </c>
      <c r="C61" s="28">
        <f>IF($E61="","",VLOOKUP($E61,'[5]Prep Sorteo'!$A$7:$M$71,9,FALSE))</f>
        <v>4069</v>
      </c>
      <c r="D61" s="28" t="str">
        <f>IF($E61="","",VLOOKUP($E61,'[5]Prep Sorteo'!$A$7:$M$71,11,FALSE))</f>
        <v>Q2</v>
      </c>
      <c r="E61" s="29">
        <v>18</v>
      </c>
      <c r="F61" s="30" t="str">
        <f>IF($E61="","",CONCATENATE(VLOOKUP($E61,'[5]Prep Sorteo'!$A$7:$M$71,2,FALSE),", ",VLOOKUP($E61,'[5]Prep Sorteo'!$A$7:$M$71,3,FALSE)))</f>
        <v>SANCHEZ COMAS, CARLOS</v>
      </c>
      <c r="G61" s="89"/>
      <c r="H61" s="86" t="s">
        <v>106</v>
      </c>
      <c r="I61" s="89"/>
      <c r="J61" s="85"/>
      <c r="AA61" s="78">
        <f>IF($E61="","",VLOOKUP($E61,'[5]Prep Sorteo'!$A$7:$M$71,10,FALSE))</f>
        <v>72</v>
      </c>
    </row>
    <row r="62" spans="1:27" s="77" customFormat="1" ht="9" customHeight="1">
      <c r="A62" s="79"/>
      <c r="B62" s="90"/>
      <c r="C62" s="81"/>
      <c r="D62" s="81"/>
      <c r="E62" s="82"/>
      <c r="F62" s="83"/>
      <c r="G62" s="91" t="s">
        <v>128</v>
      </c>
      <c r="H62" s="89"/>
      <c r="I62" s="89"/>
      <c r="J62" s="85"/>
      <c r="AA62" s="78">
        <f>IF($E62="","",VLOOKUP($E62,'[5]Prep Sorteo'!$A$7:$M$71,10,FALSE))</f>
      </c>
    </row>
    <row r="63" spans="1:27" s="77" customFormat="1" ht="9" customHeight="1">
      <c r="A63" s="79">
        <v>28</v>
      </c>
      <c r="B63" s="27">
        <f>IF($E63="","",VLOOKUP($E63,'[5]Prep Sorteo'!$A$7:$M$71,4,FALSE))</f>
        <v>5877173</v>
      </c>
      <c r="C63" s="28">
        <f>IF($E63="","",VLOOKUP($E63,'[5]Prep Sorteo'!$A$7:$M$71,9,FALSE))</f>
        <v>2502</v>
      </c>
      <c r="D63" s="28">
        <f>IF($E63="","",VLOOKUP($E63,'[5]Prep Sorteo'!$A$7:$M$71,11,FALSE))</f>
        <v>0</v>
      </c>
      <c r="E63" s="29">
        <v>10</v>
      </c>
      <c r="F63" s="42" t="str">
        <f>IF($E63="","",CONCATENATE(VLOOKUP($E63,'[5]Prep Sorteo'!$A$7:$M$71,2,FALSE),", ",VLOOKUP($E63,'[5]Prep Sorteo'!$A$7:$M$71,3,FALSE)))</f>
        <v>VAZQUEZ BENNASAR, JAVIER</v>
      </c>
      <c r="G63" s="85" t="s">
        <v>129</v>
      </c>
      <c r="H63" s="89"/>
      <c r="I63" s="89"/>
      <c r="J63" s="85"/>
      <c r="AA63" s="78">
        <f>IF($E63="","",VLOOKUP($E63,'[5]Prep Sorteo'!$A$7:$M$71,10,FALSE))</f>
        <v>129</v>
      </c>
    </row>
    <row r="64" spans="1:27" s="77" customFormat="1" ht="9" customHeight="1">
      <c r="A64" s="79"/>
      <c r="B64" s="80"/>
      <c r="C64" s="81"/>
      <c r="D64" s="81"/>
      <c r="E64" s="82"/>
      <c r="F64" s="87"/>
      <c r="G64" s="85"/>
      <c r="H64" s="89"/>
      <c r="I64" s="91" t="s">
        <v>64</v>
      </c>
      <c r="J64" s="85"/>
      <c r="AA64" s="78">
        <f>IF($E64="","",VLOOKUP($E64,'[5]Prep Sorteo'!$A$7:$M$71,10,FALSE))</f>
      </c>
    </row>
    <row r="65" spans="1:27" s="77" customFormat="1" ht="9" customHeight="1">
      <c r="A65" s="79">
        <v>29</v>
      </c>
      <c r="B65" s="27">
        <f>IF($E65="","",VLOOKUP($E65,'[5]Prep Sorteo'!$A$7:$M$71,4,FALSE))</f>
        <v>5889748</v>
      </c>
      <c r="C65" s="28">
        <f>IF($E65="","",VLOOKUP($E65,'[5]Prep Sorteo'!$A$7:$M$71,9,FALSE))</f>
        <v>4216</v>
      </c>
      <c r="D65" s="28" t="str">
        <f>IF($E65="","",VLOOKUP($E65,'[5]Prep Sorteo'!$A$7:$M$71,11,FALSE))</f>
        <v>Q3</v>
      </c>
      <c r="E65" s="29">
        <v>19</v>
      </c>
      <c r="F65" s="30" t="str">
        <f>IF($E65="","",CONCATENATE(VLOOKUP($E65,'[5]Prep Sorteo'!$A$7:$M$71,2,FALSE),", ",VLOOKUP($E65,'[5]Prep Sorteo'!$A$7:$M$71,3,FALSE)))</f>
        <v>ANGULO VALIENTE, TONI</v>
      </c>
      <c r="G65" s="85"/>
      <c r="H65" s="89"/>
      <c r="I65" s="92" t="s">
        <v>86</v>
      </c>
      <c r="J65" s="85"/>
      <c r="AA65" s="78">
        <f>IF($E65="","",VLOOKUP($E65,'[5]Prep Sorteo'!$A$7:$M$71,10,FALSE))</f>
        <v>69</v>
      </c>
    </row>
    <row r="66" spans="1:27" s="77" customFormat="1" ht="9" customHeight="1">
      <c r="A66" s="79"/>
      <c r="B66" s="80"/>
      <c r="C66" s="81"/>
      <c r="D66" s="81"/>
      <c r="E66" s="82"/>
      <c r="F66" s="83"/>
      <c r="G66" s="84" t="s">
        <v>85</v>
      </c>
      <c r="H66" s="89"/>
      <c r="I66" s="92"/>
      <c r="J66" s="85"/>
      <c r="AA66" s="78">
        <f>IF($E66="","",VLOOKUP($E66,'[5]Prep Sorteo'!$A$7:$M$71,10,FALSE))</f>
      </c>
    </row>
    <row r="67" spans="1:27" s="77" customFormat="1" ht="9" customHeight="1">
      <c r="A67" s="79">
        <v>30</v>
      </c>
      <c r="B67" s="27">
        <f>IF($E67="","",VLOOKUP($E67,'[5]Prep Sorteo'!$A$7:$M$71,4,FALSE))</f>
        <v>5866978</v>
      </c>
      <c r="C67" s="28">
        <f>IF($E67="","",VLOOKUP($E67,'[5]Prep Sorteo'!$A$7:$M$71,9,FALSE))</f>
        <v>3331</v>
      </c>
      <c r="D67" s="28" t="str">
        <f>IF($E67="","",VLOOKUP($E67,'[5]Prep Sorteo'!$A$7:$M$71,11,FALSE))</f>
        <v>Q1</v>
      </c>
      <c r="E67" s="29">
        <v>17</v>
      </c>
      <c r="F67" s="42" t="str">
        <f>IF($E67="","",CONCATENATE(VLOOKUP($E67,'[5]Prep Sorteo'!$A$7:$M$71,2,FALSE),", ",VLOOKUP($E67,'[5]Prep Sorteo'!$A$7:$M$71,3,FALSE)))</f>
        <v>BENNASAR PICO, RICARDO</v>
      </c>
      <c r="G67" s="86" t="s">
        <v>97</v>
      </c>
      <c r="H67" s="89"/>
      <c r="I67" s="92"/>
      <c r="J67" s="85"/>
      <c r="AA67" s="78">
        <f>IF($E67="","",VLOOKUP($E67,'[5]Prep Sorteo'!$A$7:$M$71,10,FALSE))</f>
        <v>92</v>
      </c>
    </row>
    <row r="68" spans="1:27" s="77" customFormat="1" ht="9" customHeight="1">
      <c r="A68" s="79"/>
      <c r="B68" s="80"/>
      <c r="C68" s="81"/>
      <c r="D68" s="81"/>
      <c r="E68" s="82"/>
      <c r="F68" s="87"/>
      <c r="G68" s="88"/>
      <c r="H68" s="91" t="s">
        <v>64</v>
      </c>
      <c r="I68" s="92"/>
      <c r="J68" s="85"/>
      <c r="AA68" s="78">
        <f>IF($E68="","",VLOOKUP($E68,'[5]Prep Sorteo'!$A$7:$M$71,10,FALSE))</f>
      </c>
    </row>
    <row r="69" spans="1:27" s="77" customFormat="1" ht="9" customHeight="1">
      <c r="A69" s="79">
        <v>31</v>
      </c>
      <c r="B69" s="27">
        <f>IF($E69="","",VLOOKUP($E69,'[5]Prep Sorteo'!$A$7:$M$71,4,FALSE))</f>
        <v>0</v>
      </c>
      <c r="C69" s="28">
        <f>IF($E69="","",VLOOKUP($E69,'[5]Prep Sorteo'!$A$7:$M$71,9,FALSE))</f>
        <v>0</v>
      </c>
      <c r="D69" s="28">
        <f>IF($E69="","",VLOOKUP($E69,'[5]Prep Sorteo'!$A$7:$M$71,11,FALSE))</f>
        <v>0</v>
      </c>
      <c r="E69" s="29">
        <v>65</v>
      </c>
      <c r="F69" s="30" t="str">
        <f>IF($E69="","",CONCATENATE(VLOOKUP($E69,'[5]Prep Sorteo'!$A$7:$M$71,2,FALSE),", ",VLOOKUP($E69,'[5]Prep Sorteo'!$A$7:$M$71,3,FALSE)))</f>
        <v>Bye, </v>
      </c>
      <c r="G69" s="89"/>
      <c r="H69" s="92" t="s">
        <v>90</v>
      </c>
      <c r="I69" s="92"/>
      <c r="J69" s="85"/>
      <c r="AA69" s="78">
        <f>IF($E69="","",VLOOKUP($E69,'[5]Prep Sorteo'!$A$7:$M$71,10,FALSE))</f>
        <v>0</v>
      </c>
    </row>
    <row r="70" spans="1:27" s="77" customFormat="1" ht="9" customHeight="1">
      <c r="A70" s="79"/>
      <c r="B70" s="80"/>
      <c r="C70" s="81"/>
      <c r="D70" s="81"/>
      <c r="E70" s="82"/>
      <c r="F70" s="83"/>
      <c r="G70" s="91" t="s">
        <v>64</v>
      </c>
      <c r="H70" s="93"/>
      <c r="I70" s="92"/>
      <c r="J70" s="85"/>
      <c r="AA70" s="78">
        <f>IF($E70="","",VLOOKUP($E70,'[5]Prep Sorteo'!$A$7:$M$71,10,FALSE))</f>
      </c>
    </row>
    <row r="71" spans="1:27" s="77" customFormat="1" ht="9" customHeight="1">
      <c r="A71" s="75">
        <v>32</v>
      </c>
      <c r="B71" s="27">
        <f>IF($E71="","",VLOOKUP($E71,'[5]Prep Sorteo'!$A$7:$M$71,4,FALSE))</f>
        <v>5876414</v>
      </c>
      <c r="C71" s="28">
        <f>IF($E71="","",VLOOKUP($E71,'[5]Prep Sorteo'!$A$7:$M$71,9,FALSE))</f>
        <v>1412</v>
      </c>
      <c r="D71" s="28">
        <f>IF($E71="","",VLOOKUP($E71,'[5]Prep Sorteo'!$A$7:$M$71,11,FALSE))</f>
        <v>0</v>
      </c>
      <c r="E71" s="29">
        <v>2</v>
      </c>
      <c r="F71" s="42" t="str">
        <f>IF($E71="","",CONCATENATE(VLOOKUP($E71,'[5]Prep Sorteo'!$A$7:$M$71,2,FALSE),", ",VLOOKUP($E71,'[5]Prep Sorteo'!$A$7:$M$71,3,FALSE)))</f>
        <v>BORRAS ISERN, JOAN BAUTI</v>
      </c>
      <c r="G71" s="85"/>
      <c r="H71" s="92"/>
      <c r="I71" s="92"/>
      <c r="J71" s="85"/>
      <c r="AA71" s="78">
        <f>IF($E71="","",VLOOKUP($E71,'[5]Prep Sorteo'!$A$7:$M$71,10,FALSE))</f>
        <v>233</v>
      </c>
    </row>
    <row r="72" spans="1:10" ht="9" customHeight="1" thickBot="1">
      <c r="A72" s="97"/>
      <c r="B72" s="97"/>
      <c r="C72" s="97"/>
      <c r="D72" s="97"/>
      <c r="E72" s="97"/>
      <c r="F72" s="97"/>
      <c r="G72" s="97"/>
      <c r="H72" s="97"/>
      <c r="I72" s="97"/>
      <c r="J72" s="97"/>
    </row>
    <row r="73" spans="1:10" s="55" customFormat="1" ht="9" customHeight="1">
      <c r="A73" s="134" t="s">
        <v>25</v>
      </c>
      <c r="B73" s="135"/>
      <c r="C73" s="135"/>
      <c r="D73" s="136"/>
      <c r="E73" s="53" t="s">
        <v>26</v>
      </c>
      <c r="F73" s="54" t="s">
        <v>27</v>
      </c>
      <c r="G73" s="152" t="s">
        <v>28</v>
      </c>
      <c r="H73" s="153"/>
      <c r="I73" s="154" t="s">
        <v>29</v>
      </c>
      <c r="J73" s="155"/>
    </row>
    <row r="74" spans="1:10" s="55" customFormat="1" ht="9" customHeight="1" thickBot="1">
      <c r="A74" s="156">
        <v>41215</v>
      </c>
      <c r="B74" s="157"/>
      <c r="C74" s="157"/>
      <c r="D74" s="158"/>
      <c r="E74" s="56">
        <v>1</v>
      </c>
      <c r="F74" s="57" t="str">
        <f>F9</f>
        <v>RUIZ PALACIO, SERGIO</v>
      </c>
      <c r="G74" s="137"/>
      <c r="H74" s="138"/>
      <c r="I74" s="139"/>
      <c r="J74" s="140"/>
    </row>
    <row r="75" spans="1:10" s="55" customFormat="1" ht="9" customHeight="1">
      <c r="A75" s="146" t="s">
        <v>30</v>
      </c>
      <c r="B75" s="147"/>
      <c r="C75" s="147"/>
      <c r="D75" s="148"/>
      <c r="E75" s="58">
        <v>2</v>
      </c>
      <c r="F75" s="59" t="str">
        <f>F71</f>
        <v>BORRAS ISERN, JOAN BAUTI</v>
      </c>
      <c r="G75" s="137"/>
      <c r="H75" s="138"/>
      <c r="I75" s="139"/>
      <c r="J75" s="140"/>
    </row>
    <row r="76" spans="1:10" s="55" customFormat="1" ht="9" customHeight="1" thickBot="1">
      <c r="A76" s="149" t="s">
        <v>31</v>
      </c>
      <c r="B76" s="150"/>
      <c r="C76" s="150"/>
      <c r="D76" s="151"/>
      <c r="E76" s="58">
        <v>3</v>
      </c>
      <c r="F76" s="59" t="str">
        <f>IF(E25=3,F25,IF(E55=3,F55,""))</f>
        <v>LOPEZ MORILLO, IMANOL</v>
      </c>
      <c r="G76" s="137"/>
      <c r="H76" s="138"/>
      <c r="I76" s="139"/>
      <c r="J76" s="140"/>
    </row>
    <row r="77" spans="1:10" s="55" customFormat="1" ht="9" customHeight="1">
      <c r="A77" s="134" t="s">
        <v>32</v>
      </c>
      <c r="B77" s="135"/>
      <c r="C77" s="135"/>
      <c r="D77" s="136"/>
      <c r="E77" s="58">
        <v>4</v>
      </c>
      <c r="F77" s="59" t="str">
        <f>IF(E25=4,F25,IF(E55=4,F55,""))</f>
        <v>ROMERO OLIVER, JUAN</v>
      </c>
      <c r="G77" s="137"/>
      <c r="H77" s="138"/>
      <c r="I77" s="139"/>
      <c r="J77" s="140"/>
    </row>
    <row r="78" spans="1:10" s="55" customFormat="1" ht="9" customHeight="1" thickBot="1">
      <c r="A78" s="143"/>
      <c r="B78" s="144"/>
      <c r="C78" s="144"/>
      <c r="D78" s="145"/>
      <c r="E78" s="60">
        <v>5</v>
      </c>
      <c r="F78" s="61" t="str">
        <f>IF(E23=5,F23,IF(E39=5,F39,IF(E41=5,F41,IF(E57=5,F57,""))))</f>
        <v>ELLENBECK, DAVIDE</v>
      </c>
      <c r="G78" s="137"/>
      <c r="H78" s="138"/>
      <c r="I78" s="139"/>
      <c r="J78" s="140"/>
    </row>
    <row r="79" spans="1:10" s="55" customFormat="1" ht="9" customHeight="1">
      <c r="A79" s="134" t="s">
        <v>33</v>
      </c>
      <c r="B79" s="135"/>
      <c r="C79" s="135"/>
      <c r="D79" s="136"/>
      <c r="E79" s="60">
        <v>6</v>
      </c>
      <c r="F79" s="61" t="str">
        <f>IF(E23=6,F23,IF(E39=6,F39,IF(E41=6,F41,IF(E57=6,F57,""))))</f>
        <v>HERNANDEZ MUÑOZ, DANI</v>
      </c>
      <c r="G79" s="137"/>
      <c r="H79" s="138"/>
      <c r="I79" s="139"/>
      <c r="J79" s="140"/>
    </row>
    <row r="80" spans="1:10" s="55" customFormat="1" ht="9" customHeight="1">
      <c r="A80" s="141" t="str">
        <f>I6</f>
        <v>PEP JORDI MATAS RAMIS</v>
      </c>
      <c r="B80" s="124"/>
      <c r="C80" s="124"/>
      <c r="D80" s="142"/>
      <c r="E80" s="60">
        <v>7</v>
      </c>
      <c r="F80" s="61" t="str">
        <f>IF(E23=7,F23,IF(E39=7,F39,IF(E41=7,F41,IF(E57=7,F57,""))))</f>
        <v>MOREU PONS, ALVARO</v>
      </c>
      <c r="G80" s="137"/>
      <c r="H80" s="138"/>
      <c r="I80" s="139"/>
      <c r="J80" s="140"/>
    </row>
    <row r="81" spans="1:10" s="55" customFormat="1" ht="9" customHeight="1" thickBot="1">
      <c r="A81" s="126">
        <f>('[5]Prep Torneo'!$E$7)</f>
        <v>3208825</v>
      </c>
      <c r="B81" s="127"/>
      <c r="C81" s="127"/>
      <c r="D81" s="128"/>
      <c r="E81" s="62">
        <v>8</v>
      </c>
      <c r="F81" s="63" t="str">
        <f>IF(E23=8,F23,IF(E39=8,F39,IF(E41=8,F41,IF(E57=8,F57,""))))</f>
        <v>CAMPINS BOVER, PABLO</v>
      </c>
      <c r="G81" s="129"/>
      <c r="H81" s="130"/>
      <c r="I81" s="131"/>
      <c r="J81" s="132"/>
    </row>
    <row r="82" spans="2:10" s="55" customFormat="1" ht="12.75">
      <c r="B82" s="64" t="s">
        <v>34</v>
      </c>
      <c r="F82" s="65"/>
      <c r="G82" s="65"/>
      <c r="H82" s="66"/>
      <c r="I82" s="133" t="s">
        <v>35</v>
      </c>
      <c r="J82" s="133"/>
    </row>
    <row r="83" spans="6:10" s="55" customFormat="1" ht="12.75">
      <c r="F83" s="67" t="s">
        <v>36</v>
      </c>
      <c r="G83" s="125" t="s">
        <v>37</v>
      </c>
      <c r="H83" s="125"/>
      <c r="I83" s="65"/>
      <c r="J83" s="66"/>
    </row>
    <row r="84" ht="12.75">
      <c r="J84" s="119">
        <v>41238</v>
      </c>
    </row>
    <row r="85" ht="12.75"/>
    <row r="86" ht="12.75"/>
    <row r="87" ht="12.75"/>
  </sheetData>
  <sheetProtection password="CC8C" sheet="1" formatCells="0"/>
  <mergeCells count="35">
    <mergeCell ref="A6:E6"/>
    <mergeCell ref="A1:J1"/>
    <mergeCell ref="A2:J2"/>
    <mergeCell ref="A3:E3"/>
    <mergeCell ref="A4:E4"/>
    <mergeCell ref="A5:E5"/>
    <mergeCell ref="A73:D73"/>
    <mergeCell ref="G73:H73"/>
    <mergeCell ref="I73:J73"/>
    <mergeCell ref="A74:D74"/>
    <mergeCell ref="G74:H74"/>
    <mergeCell ref="I74:J74"/>
    <mergeCell ref="A75:D75"/>
    <mergeCell ref="G75:H75"/>
    <mergeCell ref="I75:J75"/>
    <mergeCell ref="A76:D76"/>
    <mergeCell ref="G76:H76"/>
    <mergeCell ref="I76:J76"/>
    <mergeCell ref="A77:D77"/>
    <mergeCell ref="G77:H77"/>
    <mergeCell ref="I77:J77"/>
    <mergeCell ref="A78:D78"/>
    <mergeCell ref="G78:H78"/>
    <mergeCell ref="I78:J78"/>
    <mergeCell ref="A79:D79"/>
    <mergeCell ref="G79:H79"/>
    <mergeCell ref="I79:J79"/>
    <mergeCell ref="A80:D80"/>
    <mergeCell ref="G80:H80"/>
    <mergeCell ref="I80:J80"/>
    <mergeCell ref="G83:H83"/>
    <mergeCell ref="A81:D81"/>
    <mergeCell ref="G81:H81"/>
    <mergeCell ref="I81:J81"/>
    <mergeCell ref="I82:J82"/>
  </mergeCells>
  <conditionalFormatting sqref="B9:D71 F9:F71">
    <cfRule type="expression" priority="4" dxfId="1" stopIfTrue="1">
      <formula>AND($E9&lt;=$J$9,$AA9&gt;0,$D9&lt;&gt;"LL")</formula>
    </cfRule>
  </conditionalFormatting>
  <conditionalFormatting sqref="E9 E11 E13 E15 E17 E19 E21 E23 E25 E27 E29 E31 E33 E35 E37 E39 E41 E43 E45 E47 E49 E51 E53 E55 E57 E59 E61 E63 E65 E67 E69 E71">
    <cfRule type="expression" priority="3" dxfId="0" stopIfTrue="1">
      <formula>AND($E9&lt;=$J$9,$AA9&gt;0,$D9&lt;&gt;"LL")</formula>
    </cfRule>
  </conditionalFormatting>
  <conditionalFormatting sqref="A23 A39 A41 A57">
    <cfRule type="expression" priority="2" dxfId="1" stopIfTrue="1">
      <formula>$J$9=8</formula>
    </cfRule>
  </conditionalFormatting>
  <conditionalFormatting sqref="E78:F81">
    <cfRule type="expression" priority="1" dxfId="4" stopIfTrue="1">
      <formula>$J$9&lt;5</formula>
    </cfRule>
  </conditionalFormatting>
  <printOptions horizontalCentered="1" verticalCentered="1"/>
  <pageMargins left="0" right="0" top="0" bottom="0" header="0" footer="0"/>
  <pageSetup fitToHeight="1" fitToWidth="1" horizontalDpi="360" verticalDpi="360" orientation="portrait" paperSize="9" scale="9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A84"/>
  <sheetViews>
    <sheetView showGridLines="0" showZeros="0" zoomScalePageLayoutView="0" workbookViewId="0" topLeftCell="A1">
      <selection activeCell="A1" sqref="A1:J1"/>
    </sheetView>
  </sheetViews>
  <sheetFormatPr defaultColWidth="9.140625" defaultRowHeight="12.75"/>
  <cols>
    <col min="1" max="1" width="2.7109375" style="98" bestFit="1" customWidth="1"/>
    <col min="2" max="2" width="7.57421875" style="98" bestFit="1" customWidth="1"/>
    <col min="3" max="3" width="5.28125" style="98" customWidth="1"/>
    <col min="4" max="4" width="4.00390625" style="98" customWidth="1"/>
    <col min="5" max="5" width="2.8515625" style="98" customWidth="1"/>
    <col min="6" max="6" width="24.7109375" style="98" customWidth="1"/>
    <col min="7" max="10" width="13.7109375" style="98" customWidth="1"/>
    <col min="11" max="26" width="9.140625" style="98" customWidth="1"/>
    <col min="27" max="27" width="0" style="98" hidden="1" customWidth="1"/>
    <col min="28" max="16384" width="9.140625" style="98" customWidth="1"/>
  </cols>
  <sheetData>
    <row r="1" spans="1:10" s="1" customFormat="1" ht="25.5">
      <c r="A1" s="160" t="str">
        <f>('[6]Prep Torneo'!A5)</f>
        <v>XXI MEMORIAL HERMANO TARSICIO</v>
      </c>
      <c r="B1" s="160"/>
      <c r="C1" s="160"/>
      <c r="D1" s="160"/>
      <c r="E1" s="160"/>
      <c r="F1" s="160"/>
      <c r="G1" s="160"/>
      <c r="H1" s="160"/>
      <c r="I1" s="160"/>
      <c r="J1" s="160"/>
    </row>
    <row r="2" spans="1:10" s="2" customFormat="1" ht="12.75">
      <c r="A2" s="161" t="s">
        <v>0</v>
      </c>
      <c r="B2" s="161"/>
      <c r="C2" s="161"/>
      <c r="D2" s="161"/>
      <c r="E2" s="161"/>
      <c r="F2" s="161"/>
      <c r="G2" s="161"/>
      <c r="H2" s="161"/>
      <c r="I2" s="161"/>
      <c r="J2" s="161"/>
    </row>
    <row r="3" spans="1:10" s="6" customFormat="1" ht="9" customHeight="1">
      <c r="A3" s="162" t="s">
        <v>1</v>
      </c>
      <c r="B3" s="162"/>
      <c r="C3" s="162"/>
      <c r="D3" s="162"/>
      <c r="E3" s="162"/>
      <c r="F3" s="3" t="s">
        <v>2</v>
      </c>
      <c r="G3" s="3" t="s">
        <v>3</v>
      </c>
      <c r="H3" s="4"/>
      <c r="I3" s="3" t="s">
        <v>4</v>
      </c>
      <c r="J3" s="5"/>
    </row>
    <row r="4" spans="1:10" s="10" customFormat="1" ht="11.25">
      <c r="A4" s="163">
        <f>('[6]Prep Torneo'!$A$7)</f>
        <v>41218</v>
      </c>
      <c r="B4" s="163"/>
      <c r="C4" s="163"/>
      <c r="D4" s="163"/>
      <c r="E4" s="163"/>
      <c r="F4" s="7" t="str">
        <f>('[6]Prep Torneo'!$B$7)</f>
        <v>FTIB</v>
      </c>
      <c r="G4" s="7" t="str">
        <f>('[6]Prep Torneo'!$C$7)</f>
        <v>PALMA</v>
      </c>
      <c r="H4" s="8"/>
      <c r="I4" s="7" t="str">
        <f>('[6]Prep Torneo'!$D$7)</f>
        <v>C.T. LA SALLE</v>
      </c>
      <c r="J4" s="9"/>
    </row>
    <row r="5" spans="1:10" s="6" customFormat="1" ht="9">
      <c r="A5" s="162" t="s">
        <v>5</v>
      </c>
      <c r="B5" s="162"/>
      <c r="C5" s="162"/>
      <c r="D5" s="162"/>
      <c r="E5" s="162"/>
      <c r="F5" s="11" t="s">
        <v>6</v>
      </c>
      <c r="G5" s="4" t="s">
        <v>7</v>
      </c>
      <c r="H5" s="4"/>
      <c r="I5" s="12" t="s">
        <v>8</v>
      </c>
      <c r="J5" s="5"/>
    </row>
    <row r="6" spans="1:10" s="10" customFormat="1" ht="12" thickBot="1">
      <c r="A6" s="159" t="str">
        <f>('[6]Prep Torneo'!$A$9)</f>
        <v>NO</v>
      </c>
      <c r="B6" s="159"/>
      <c r="C6" s="159"/>
      <c r="D6" s="159"/>
      <c r="E6" s="159"/>
      <c r="F6" s="13" t="str">
        <f>('[6]Prep Torneo'!$B$9)</f>
        <v>INFANTIL 2ª</v>
      </c>
      <c r="G6" s="13" t="str">
        <f>('[6]Prep Torneo'!$C$9)</f>
        <v>MASCULINO</v>
      </c>
      <c r="H6" s="14"/>
      <c r="I6" s="15" t="str">
        <f>CONCATENATE('[6]Prep Torneo'!$D$9," ",'[6]Prep Torneo'!$E$9)</f>
        <v>PEP JORDI MATAS RAMIS</v>
      </c>
      <c r="J6" s="69"/>
    </row>
    <row r="7" spans="1:10" s="20" customFormat="1" ht="9">
      <c r="A7" s="70"/>
      <c r="B7" s="17" t="s">
        <v>9</v>
      </c>
      <c r="C7" s="18" t="s">
        <v>10</v>
      </c>
      <c r="D7" s="18" t="s">
        <v>11</v>
      </c>
      <c r="E7" s="17" t="s">
        <v>12</v>
      </c>
      <c r="F7" s="71" t="s">
        <v>13</v>
      </c>
      <c r="G7" s="71" t="s">
        <v>42</v>
      </c>
      <c r="H7" s="71" t="s">
        <v>14</v>
      </c>
      <c r="I7" s="71" t="s">
        <v>15</v>
      </c>
      <c r="J7" s="71" t="s">
        <v>16</v>
      </c>
    </row>
    <row r="8" spans="1:10" s="20" customFormat="1" ht="8.25" customHeight="1">
      <c r="A8" s="72"/>
      <c r="B8" s="73"/>
      <c r="C8" s="23"/>
      <c r="D8" s="23"/>
      <c r="E8" s="73"/>
      <c r="F8" s="74"/>
      <c r="G8" s="73"/>
      <c r="H8" s="73"/>
      <c r="I8" s="73"/>
      <c r="J8" s="73"/>
    </row>
    <row r="9" spans="1:27" s="77" customFormat="1" ht="9" customHeight="1">
      <c r="A9" s="75">
        <v>1</v>
      </c>
      <c r="B9" s="27">
        <f>IF($E9="","",VLOOKUP($E9,'[6]Prep Sorteo'!$A$7:$M$71,4,FALSE))</f>
        <v>5905560</v>
      </c>
      <c r="C9" s="28">
        <f>IF($E9="","",VLOOKUP($E9,'[6]Prep Sorteo'!$A$7:$M$71,9,FALSE))</f>
        <v>7112</v>
      </c>
      <c r="D9" s="28">
        <f>IF($E9="","",VLOOKUP($E9,'[6]Prep Sorteo'!$A$7:$M$71,11,FALSE))</f>
        <v>0</v>
      </c>
      <c r="E9" s="29">
        <v>1</v>
      </c>
      <c r="F9" s="30" t="str">
        <f>IF($E9="","",CONCATENATE(VLOOKUP($E9,'[6]Prep Sorteo'!$A$7:$M$71,2,FALSE),", ",VLOOKUP($E9,'[6]Prep Sorteo'!$A$7:$M$71,3,FALSE)))</f>
        <v>VIDAL CRESPI, LLUIS</v>
      </c>
      <c r="G9" s="76"/>
      <c r="H9" s="76"/>
      <c r="I9" s="76"/>
      <c r="J9" s="32">
        <f>'[6]Prep Sorteo'!G3</f>
        <v>4</v>
      </c>
      <c r="AA9" s="78">
        <f>IF($E9="","",VLOOKUP($E9,'[6]Prep Sorteo'!$A$7:$M$71,10,FALSE))</f>
        <v>32</v>
      </c>
    </row>
    <row r="10" spans="1:27" s="77" customFormat="1" ht="9" customHeight="1">
      <c r="A10" s="79"/>
      <c r="B10" s="80"/>
      <c r="C10" s="81"/>
      <c r="D10" s="81"/>
      <c r="E10" s="82"/>
      <c r="F10" s="83"/>
      <c r="G10" s="84" t="s">
        <v>43</v>
      </c>
      <c r="H10" s="85"/>
      <c r="I10" s="85"/>
      <c r="J10" s="85"/>
      <c r="AA10" s="78">
        <f>IF($E10="","",VLOOKUP($E10,'[6]Prep Sorteo'!$A$7:$M$71,10,FALSE))</f>
      </c>
    </row>
    <row r="11" spans="1:27" s="77" customFormat="1" ht="9" customHeight="1">
      <c r="A11" s="79">
        <v>2</v>
      </c>
      <c r="B11" s="27">
        <f>IF($E11="","",VLOOKUP($E11,'[6]Prep Sorteo'!$A$7:$M$71,4,FALSE))</f>
        <v>0</v>
      </c>
      <c r="C11" s="28">
        <f>IF($E11="","",VLOOKUP($E11,'[6]Prep Sorteo'!$A$7:$M$71,9,FALSE))</f>
        <v>0</v>
      </c>
      <c r="D11" s="28">
        <f>IF($E11="","",VLOOKUP($E11,'[6]Prep Sorteo'!$A$7:$M$71,11,FALSE))</f>
        <v>0</v>
      </c>
      <c r="E11" s="29">
        <v>65</v>
      </c>
      <c r="F11" s="42" t="str">
        <f>IF($E11="","",CONCATENATE(VLOOKUP($E11,'[6]Prep Sorteo'!$A$7:$M$71,2,FALSE),", ",VLOOKUP($E11,'[6]Prep Sorteo'!$A$7:$M$71,3,FALSE)))</f>
        <v>Bye, </v>
      </c>
      <c r="G11" s="86"/>
      <c r="H11" s="85"/>
      <c r="I11" s="85"/>
      <c r="J11" s="85"/>
      <c r="AA11" s="78">
        <f>IF($E11="","",VLOOKUP($E11,'[6]Prep Sorteo'!$A$7:$M$71,10,FALSE))</f>
        <v>0</v>
      </c>
    </row>
    <row r="12" spans="1:27" s="77" customFormat="1" ht="9" customHeight="1">
      <c r="A12" s="79"/>
      <c r="B12" s="80"/>
      <c r="C12" s="81"/>
      <c r="D12" s="81"/>
      <c r="E12" s="82"/>
      <c r="F12" s="87"/>
      <c r="G12" s="88"/>
      <c r="H12" s="84" t="s">
        <v>43</v>
      </c>
      <c r="I12" s="85"/>
      <c r="J12" s="85"/>
      <c r="AA12" s="78">
        <f>IF($E12="","",VLOOKUP($E12,'[6]Prep Sorteo'!$A$7:$M$71,10,FALSE))</f>
      </c>
    </row>
    <row r="13" spans="1:27" s="77" customFormat="1" ht="9" customHeight="1">
      <c r="A13" s="79">
        <v>3</v>
      </c>
      <c r="B13" s="27">
        <f>IF($E13="","",VLOOKUP($E13,'[6]Prep Sorteo'!$A$7:$M$71,4,FALSE))</f>
        <v>5895589</v>
      </c>
      <c r="C13" s="28">
        <f>IF($E13="","",VLOOKUP($E13,'[6]Prep Sorteo'!$A$7:$M$71,9,FALSE))</f>
        <v>14718</v>
      </c>
      <c r="D13" s="28" t="str">
        <f>IF($E13="","",VLOOKUP($E13,'[6]Prep Sorteo'!$A$7:$M$71,11,FALSE))</f>
        <v>WC</v>
      </c>
      <c r="E13" s="29">
        <v>11</v>
      </c>
      <c r="F13" s="30" t="str">
        <f>IF($E13="","",CONCATENATE(VLOOKUP($E13,'[6]Prep Sorteo'!$A$7:$M$71,2,FALSE),", ",VLOOKUP($E13,'[6]Prep Sorteo'!$A$7:$M$71,3,FALSE)))</f>
        <v>DOLZ CORREA, FERNANDO</v>
      </c>
      <c r="G13" s="89"/>
      <c r="H13" s="86" t="s">
        <v>141</v>
      </c>
      <c r="I13" s="85"/>
      <c r="J13" s="85"/>
      <c r="AA13" s="78">
        <f>IF($E13="","",VLOOKUP($E13,'[6]Prep Sorteo'!$A$7:$M$71,10,FALSE))</f>
        <v>6</v>
      </c>
    </row>
    <row r="14" spans="1:27" s="77" customFormat="1" ht="9" customHeight="1">
      <c r="A14" s="79"/>
      <c r="B14" s="90"/>
      <c r="C14" s="81"/>
      <c r="D14" s="81"/>
      <c r="E14" s="82"/>
      <c r="F14" s="83"/>
      <c r="G14" s="91" t="s">
        <v>130</v>
      </c>
      <c r="H14" s="89"/>
      <c r="I14" s="85"/>
      <c r="J14" s="85"/>
      <c r="AA14" s="78">
        <f>IF($E14="","",VLOOKUP($E14,'[6]Prep Sorteo'!$A$7:$M$71,10,FALSE))</f>
      </c>
    </row>
    <row r="15" spans="1:27" s="77" customFormat="1" ht="9" customHeight="1">
      <c r="A15" s="79">
        <v>4</v>
      </c>
      <c r="B15" s="27">
        <f>IF($E15="","",VLOOKUP($E15,'[6]Prep Sorteo'!$A$7:$M$71,4,FALSE))</f>
        <v>5889110</v>
      </c>
      <c r="C15" s="28" t="str">
        <f>IF($E15="","",VLOOKUP($E15,'[6]Prep Sorteo'!$A$7:$M$71,9,FALSE))</f>
        <v>s/c</v>
      </c>
      <c r="D15" s="28">
        <f>IF($E15="","",VLOOKUP($E15,'[6]Prep Sorteo'!$A$7:$M$71,11,FALSE))</f>
        <v>0</v>
      </c>
      <c r="E15" s="29">
        <v>18</v>
      </c>
      <c r="F15" s="42" t="str">
        <f>IF($E15="","",CONCATENATE(VLOOKUP($E15,'[6]Prep Sorteo'!$A$7:$M$71,2,FALSE),", ",VLOOKUP($E15,'[6]Prep Sorteo'!$A$7:$M$71,3,FALSE)))</f>
        <v>MIRO FERNANDEZ, JUAN</v>
      </c>
      <c r="G15" s="85" t="s">
        <v>121</v>
      </c>
      <c r="H15" s="89"/>
      <c r="I15" s="85"/>
      <c r="J15" s="85"/>
      <c r="AA15" s="78">
        <f>IF($E15="","",VLOOKUP($E15,'[6]Prep Sorteo'!$A$7:$M$71,10,FALSE))</f>
        <v>0</v>
      </c>
    </row>
    <row r="16" spans="1:27" s="77" customFormat="1" ht="9" customHeight="1">
      <c r="A16" s="79"/>
      <c r="B16" s="80"/>
      <c r="C16" s="81"/>
      <c r="D16" s="81"/>
      <c r="E16" s="82"/>
      <c r="F16" s="87"/>
      <c r="G16" s="85"/>
      <c r="H16" s="89"/>
      <c r="I16" s="84" t="s">
        <v>43</v>
      </c>
      <c r="J16" s="85"/>
      <c r="AA16" s="78">
        <f>IF($E16="","",VLOOKUP($E16,'[6]Prep Sorteo'!$A$7:$M$71,10,FALSE))</f>
      </c>
    </row>
    <row r="17" spans="1:27" s="77" customFormat="1" ht="9" customHeight="1">
      <c r="A17" s="79">
        <v>5</v>
      </c>
      <c r="B17" s="27">
        <f>IF($E17="","",VLOOKUP($E17,'[6]Prep Sorteo'!$A$7:$M$71,4,FALSE))</f>
        <v>5887437</v>
      </c>
      <c r="C17" s="28">
        <f>IF($E17="","",VLOOKUP($E17,'[6]Prep Sorteo'!$A$7:$M$71,9,FALSE))</f>
        <v>13337</v>
      </c>
      <c r="D17" s="28">
        <f>IF($E17="","",VLOOKUP($E17,'[6]Prep Sorteo'!$A$7:$M$71,11,FALSE))</f>
        <v>0</v>
      </c>
      <c r="E17" s="29">
        <v>10</v>
      </c>
      <c r="F17" s="30" t="str">
        <f>IF($E17="","",CONCATENATE(VLOOKUP($E17,'[6]Prep Sorteo'!$A$7:$M$71,2,FALSE),", ",VLOOKUP($E17,'[6]Prep Sorteo'!$A$7:$M$71,3,FALSE)))</f>
        <v>ESCALAS FRAU, JUAN ENRIQ</v>
      </c>
      <c r="G17" s="85"/>
      <c r="H17" s="89"/>
      <c r="I17" s="86" t="s">
        <v>172</v>
      </c>
      <c r="J17" s="85"/>
      <c r="AA17" s="78">
        <f>IF($E17="","",VLOOKUP($E17,'[6]Prep Sorteo'!$A$7:$M$71,10,FALSE))</f>
        <v>8</v>
      </c>
    </row>
    <row r="18" spans="1:27" s="77" customFormat="1" ht="9" customHeight="1">
      <c r="A18" s="79"/>
      <c r="B18" s="80"/>
      <c r="C18" s="81"/>
      <c r="D18" s="81"/>
      <c r="E18" s="82"/>
      <c r="F18" s="83"/>
      <c r="G18" s="84" t="s">
        <v>44</v>
      </c>
      <c r="H18" s="89"/>
      <c r="I18" s="89"/>
      <c r="J18" s="85"/>
      <c r="AA18" s="78">
        <f>IF($E18="","",VLOOKUP($E18,'[6]Prep Sorteo'!$A$7:$M$71,10,FALSE))</f>
      </c>
    </row>
    <row r="19" spans="1:27" s="77" customFormat="1" ht="9" customHeight="1">
      <c r="A19" s="79">
        <v>6</v>
      </c>
      <c r="B19" s="27">
        <f>IF($E19="","",VLOOKUP($E19,'[6]Prep Sorteo'!$A$7:$M$71,4,FALSE))</f>
        <v>0</v>
      </c>
      <c r="C19" s="28">
        <f>IF($E19="","",VLOOKUP($E19,'[6]Prep Sorteo'!$A$7:$M$71,9,FALSE))</f>
        <v>0</v>
      </c>
      <c r="D19" s="28">
        <f>IF($E19="","",VLOOKUP($E19,'[6]Prep Sorteo'!$A$7:$M$71,11,FALSE))</f>
        <v>0</v>
      </c>
      <c r="E19" s="29">
        <v>65</v>
      </c>
      <c r="F19" s="42" t="str">
        <f>IF($E19="","",CONCATENATE(VLOOKUP($E19,'[6]Prep Sorteo'!$A$7:$M$71,2,FALSE),", ",VLOOKUP($E19,'[6]Prep Sorteo'!$A$7:$M$71,3,FALSE)))</f>
        <v>Bye, </v>
      </c>
      <c r="G19" s="86"/>
      <c r="H19" s="89"/>
      <c r="I19" s="89"/>
      <c r="J19" s="85"/>
      <c r="AA19" s="78">
        <f>IF($E19="","",VLOOKUP($E19,'[6]Prep Sorteo'!$A$7:$M$71,10,FALSE))</f>
        <v>0</v>
      </c>
    </row>
    <row r="20" spans="1:27" s="77" customFormat="1" ht="9" customHeight="1">
      <c r="A20" s="79"/>
      <c r="B20" s="80"/>
      <c r="C20" s="81"/>
      <c r="D20" s="81"/>
      <c r="E20" s="82"/>
      <c r="F20" s="87"/>
      <c r="G20" s="88"/>
      <c r="H20" s="91" t="s">
        <v>45</v>
      </c>
      <c r="I20" s="89"/>
      <c r="J20" s="85"/>
      <c r="AA20" s="78">
        <f>IF($E20="","",VLOOKUP($E20,'[6]Prep Sorteo'!$A$7:$M$71,10,FALSE))</f>
      </c>
    </row>
    <row r="21" spans="1:27" s="77" customFormat="1" ht="9" customHeight="1">
      <c r="A21" s="79">
        <v>7</v>
      </c>
      <c r="B21" s="27">
        <f>IF($E21="","",VLOOKUP($E21,'[6]Prep Sorteo'!$A$7:$M$71,4,FALSE))</f>
        <v>5895125</v>
      </c>
      <c r="C21" s="28" t="str">
        <f>IF($E21="","",VLOOKUP($E21,'[6]Prep Sorteo'!$A$7:$M$71,9,FALSE))</f>
        <v>s/c</v>
      </c>
      <c r="D21" s="28">
        <f>IF($E21="","",VLOOKUP($E21,'[6]Prep Sorteo'!$A$7:$M$71,11,FALSE))</f>
        <v>0</v>
      </c>
      <c r="E21" s="29">
        <v>17</v>
      </c>
      <c r="F21" s="30" t="str">
        <f>IF($E21="","",CONCATENATE(VLOOKUP($E21,'[6]Prep Sorteo'!$A$7:$M$71,2,FALSE),", ",VLOOKUP($E21,'[6]Prep Sorteo'!$A$7:$M$71,3,FALSE)))</f>
        <v>LOPEZ MOLL, JUAN MIQUE</v>
      </c>
      <c r="G21" s="89"/>
      <c r="H21" s="92" t="s">
        <v>121</v>
      </c>
      <c r="I21" s="89"/>
      <c r="J21" s="85"/>
      <c r="AA21" s="78">
        <f>IF($E21="","",VLOOKUP($E21,'[6]Prep Sorteo'!$A$7:$M$71,10,FALSE))</f>
        <v>0</v>
      </c>
    </row>
    <row r="22" spans="1:27" s="77" customFormat="1" ht="9" customHeight="1">
      <c r="A22" s="79"/>
      <c r="B22" s="80"/>
      <c r="C22" s="81"/>
      <c r="D22" s="81"/>
      <c r="E22" s="82"/>
      <c r="F22" s="83"/>
      <c r="G22" s="91" t="s">
        <v>45</v>
      </c>
      <c r="H22" s="92"/>
      <c r="I22" s="89"/>
      <c r="J22" s="85"/>
      <c r="AA22" s="78">
        <f>IF($E22="","",VLOOKUP($E22,'[6]Prep Sorteo'!$A$7:$M$71,10,FALSE))</f>
      </c>
    </row>
    <row r="23" spans="1:27" s="77" customFormat="1" ht="9" customHeight="1">
      <c r="A23" s="79">
        <v>8</v>
      </c>
      <c r="B23" s="27">
        <f>IF($E23="","",VLOOKUP($E23,'[6]Prep Sorteo'!$A$7:$M$71,4,FALSE))</f>
        <v>0</v>
      </c>
      <c r="C23" s="28">
        <f>IF($E23="","",VLOOKUP($E23,'[6]Prep Sorteo'!$A$7:$M$71,9,FALSE))</f>
        <v>0</v>
      </c>
      <c r="D23" s="28">
        <f>IF($E23="","",VLOOKUP($E23,'[6]Prep Sorteo'!$A$7:$M$71,11,FALSE))</f>
        <v>0</v>
      </c>
      <c r="E23" s="29">
        <v>65</v>
      </c>
      <c r="F23" s="42" t="str">
        <f>IF($E23="","",CONCATENATE(VLOOKUP($E23,'[6]Prep Sorteo'!$A$7:$M$71,2,FALSE),", ",VLOOKUP($E23,'[6]Prep Sorteo'!$A$7:$M$71,3,FALSE)))</f>
        <v>Bye, </v>
      </c>
      <c r="G23" s="85"/>
      <c r="H23" s="92"/>
      <c r="I23" s="89"/>
      <c r="J23" s="85"/>
      <c r="AA23" s="78">
        <f>IF($E23="","",VLOOKUP($E23,'[6]Prep Sorteo'!$A$7:$M$71,10,FALSE))</f>
        <v>0</v>
      </c>
    </row>
    <row r="24" spans="1:27" s="77" customFormat="1" ht="9" customHeight="1">
      <c r="A24" s="79"/>
      <c r="B24" s="80"/>
      <c r="C24" s="81"/>
      <c r="D24" s="81"/>
      <c r="E24" s="94"/>
      <c r="F24" s="87"/>
      <c r="G24" s="85"/>
      <c r="H24" s="92"/>
      <c r="I24" s="89"/>
      <c r="J24" s="84" t="s">
        <v>43</v>
      </c>
      <c r="AA24" s="78">
        <f>IF($E24="","",VLOOKUP($E24,'[6]Prep Sorteo'!$A$7:$M$71,10,FALSE))</f>
      </c>
    </row>
    <row r="25" spans="1:27" s="77" customFormat="1" ht="9" customHeight="1">
      <c r="A25" s="75">
        <v>9</v>
      </c>
      <c r="B25" s="27">
        <f>IF($E25="","",VLOOKUP($E25,'[6]Prep Sorteo'!$A$7:$M$71,4,FALSE))</f>
        <v>5885407</v>
      </c>
      <c r="C25" s="28">
        <f>IF($E25="","",VLOOKUP($E25,'[6]Prep Sorteo'!$A$7:$M$71,9,FALSE))</f>
        <v>8703</v>
      </c>
      <c r="D25" s="28">
        <f>IF($E25="","",VLOOKUP($E25,'[6]Prep Sorteo'!$A$7:$M$71,11,FALSE))</f>
        <v>0</v>
      </c>
      <c r="E25" s="29">
        <v>4</v>
      </c>
      <c r="F25" s="30" t="str">
        <f>IF($E25="","",CONCATENATE(VLOOKUP($E25,'[6]Prep Sorteo'!$A$7:$M$71,2,FALSE),", ",VLOOKUP($E25,'[6]Prep Sorteo'!$A$7:$M$71,3,FALSE)))</f>
        <v>GARCIA FERNANDEZ, NICOLAS</v>
      </c>
      <c r="G25" s="85"/>
      <c r="H25" s="85"/>
      <c r="I25" s="89"/>
      <c r="J25" s="122" t="s">
        <v>177</v>
      </c>
      <c r="AA25" s="78">
        <f>IF($E25="","",VLOOKUP($E25,'[6]Prep Sorteo'!$A$7:$M$71,10,FALSE))</f>
        <v>22</v>
      </c>
    </row>
    <row r="26" spans="1:27" s="77" customFormat="1" ht="9" customHeight="1">
      <c r="A26" s="79"/>
      <c r="B26" s="80"/>
      <c r="C26" s="81"/>
      <c r="D26" s="81"/>
      <c r="E26" s="82"/>
      <c r="F26" s="83"/>
      <c r="G26" s="84" t="s">
        <v>46</v>
      </c>
      <c r="H26" s="85"/>
      <c r="I26" s="89"/>
      <c r="J26" s="89"/>
      <c r="AA26" s="78">
        <f>IF($E26="","",VLOOKUP($E26,'[6]Prep Sorteo'!$A$7:$M$71,10,FALSE))</f>
      </c>
    </row>
    <row r="27" spans="1:27" s="77" customFormat="1" ht="9" customHeight="1">
      <c r="A27" s="79">
        <v>10</v>
      </c>
      <c r="B27" s="27">
        <f>IF($E27="","",VLOOKUP($E27,'[6]Prep Sorteo'!$A$7:$M$71,4,FALSE))</f>
        <v>0</v>
      </c>
      <c r="C27" s="28">
        <f>IF($E27="","",VLOOKUP($E27,'[6]Prep Sorteo'!$A$7:$M$71,9,FALSE))</f>
        <v>0</v>
      </c>
      <c r="D27" s="28">
        <f>IF($E27="","",VLOOKUP($E27,'[6]Prep Sorteo'!$A$7:$M$71,11,FALSE))</f>
        <v>0</v>
      </c>
      <c r="E27" s="29">
        <v>65</v>
      </c>
      <c r="F27" s="42" t="str">
        <f>IF($E27="","",CONCATENATE(VLOOKUP($E27,'[6]Prep Sorteo'!$A$7:$M$71,2,FALSE),", ",VLOOKUP($E27,'[6]Prep Sorteo'!$A$7:$M$71,3,FALSE)))</f>
        <v>Bye, </v>
      </c>
      <c r="G27" s="86"/>
      <c r="H27" s="85"/>
      <c r="I27" s="89"/>
      <c r="J27" s="89"/>
      <c r="AA27" s="78">
        <f>IF($E27="","",VLOOKUP($E27,'[6]Prep Sorteo'!$A$7:$M$71,10,FALSE))</f>
        <v>0</v>
      </c>
    </row>
    <row r="28" spans="1:27" s="77" customFormat="1" ht="9" customHeight="1">
      <c r="A28" s="79"/>
      <c r="B28" s="80"/>
      <c r="C28" s="81"/>
      <c r="D28" s="81"/>
      <c r="E28" s="82"/>
      <c r="F28" s="87"/>
      <c r="G28" s="88"/>
      <c r="H28" s="84" t="s">
        <v>46</v>
      </c>
      <c r="I28" s="89"/>
      <c r="J28" s="89"/>
      <c r="AA28" s="78">
        <f>IF($E28="","",VLOOKUP($E28,'[6]Prep Sorteo'!$A$7:$M$71,10,FALSE))</f>
      </c>
    </row>
    <row r="29" spans="1:27" s="77" customFormat="1" ht="9" customHeight="1">
      <c r="A29" s="79">
        <v>11</v>
      </c>
      <c r="B29" s="27">
        <f>IF($E29="","",VLOOKUP($E29,'[6]Prep Sorteo'!$A$7:$M$71,4,FALSE))</f>
        <v>5906807</v>
      </c>
      <c r="C29" s="28" t="str">
        <f>IF($E29="","",VLOOKUP($E29,'[6]Prep Sorteo'!$A$7:$M$71,9,FALSE))</f>
        <v>s/c</v>
      </c>
      <c r="D29" s="28" t="str">
        <f>IF($E29="","",VLOOKUP($E29,'[6]Prep Sorteo'!$A$7:$M$71,11,FALSE))</f>
        <v>WC</v>
      </c>
      <c r="E29" s="29">
        <v>16</v>
      </c>
      <c r="F29" s="30" t="str">
        <f>IF($E29="","",CONCATENATE(VLOOKUP($E29,'[6]Prep Sorteo'!$A$7:$M$71,2,FALSE),", ",VLOOKUP($E29,'[6]Prep Sorteo'!$A$7:$M$71,3,FALSE)))</f>
        <v>GALIANA PERELLO, VICTOR</v>
      </c>
      <c r="G29" s="89"/>
      <c r="H29" s="86" t="s">
        <v>93</v>
      </c>
      <c r="I29" s="89"/>
      <c r="J29" s="89"/>
      <c r="AA29" s="78">
        <f>IF($E29="","",VLOOKUP($E29,'[6]Prep Sorteo'!$A$7:$M$71,10,FALSE))</f>
        <v>0</v>
      </c>
    </row>
    <row r="30" spans="1:27" s="77" customFormat="1" ht="9" customHeight="1">
      <c r="A30" s="79"/>
      <c r="B30" s="90"/>
      <c r="C30" s="81"/>
      <c r="D30" s="81"/>
      <c r="E30" s="82"/>
      <c r="F30" s="83"/>
      <c r="G30" s="91" t="s">
        <v>47</v>
      </c>
      <c r="H30" s="89"/>
      <c r="I30" s="89"/>
      <c r="J30" s="89"/>
      <c r="AA30" s="78">
        <f>IF($E30="","",VLOOKUP($E30,'[6]Prep Sorteo'!$A$7:$M$71,10,FALSE))</f>
      </c>
    </row>
    <row r="31" spans="1:27" s="77" customFormat="1" ht="9" customHeight="1">
      <c r="A31" s="79">
        <v>12</v>
      </c>
      <c r="B31" s="27">
        <f>IF($E31="","",VLOOKUP($E31,'[6]Prep Sorteo'!$A$7:$M$71,4,FALSE))</f>
        <v>0</v>
      </c>
      <c r="C31" s="28">
        <f>IF($E31="","",VLOOKUP($E31,'[6]Prep Sorteo'!$A$7:$M$71,9,FALSE))</f>
        <v>0</v>
      </c>
      <c r="D31" s="28">
        <f>IF($E31="","",VLOOKUP($E31,'[6]Prep Sorteo'!$A$7:$M$71,11,FALSE))</f>
        <v>0</v>
      </c>
      <c r="E31" s="29">
        <v>65</v>
      </c>
      <c r="F31" s="42" t="str">
        <f>IF($E31="","",CONCATENATE(VLOOKUP($E31,'[6]Prep Sorteo'!$A$7:$M$71,2,FALSE),", ",VLOOKUP($E31,'[6]Prep Sorteo'!$A$7:$M$71,3,FALSE)))</f>
        <v>Bye, </v>
      </c>
      <c r="G31" s="85"/>
      <c r="H31" s="89"/>
      <c r="I31" s="89"/>
      <c r="J31" s="89"/>
      <c r="AA31" s="78">
        <f>IF($E31="","",VLOOKUP($E31,'[6]Prep Sorteo'!$A$7:$M$71,10,FALSE))</f>
        <v>0</v>
      </c>
    </row>
    <row r="32" spans="1:27" s="77" customFormat="1" ht="9" customHeight="1">
      <c r="A32" s="79"/>
      <c r="B32" s="80"/>
      <c r="C32" s="81"/>
      <c r="D32" s="81"/>
      <c r="E32" s="82"/>
      <c r="F32" s="87"/>
      <c r="G32" s="85"/>
      <c r="H32" s="89"/>
      <c r="I32" s="91" t="s">
        <v>46</v>
      </c>
      <c r="J32" s="89"/>
      <c r="AA32" s="78">
        <f>IF($E32="","",VLOOKUP($E32,'[6]Prep Sorteo'!$A$7:$M$71,10,FALSE))</f>
      </c>
    </row>
    <row r="33" spans="1:27" s="77" customFormat="1" ht="9" customHeight="1">
      <c r="A33" s="79">
        <v>13</v>
      </c>
      <c r="B33" s="27">
        <f>IF($E33="","",VLOOKUP($E33,'[6]Prep Sorteo'!$A$7:$M$71,4,FALSE))</f>
        <v>5895018</v>
      </c>
      <c r="C33" s="28">
        <f>IF($E33="","",VLOOKUP($E33,'[6]Prep Sorteo'!$A$7:$M$71,9,FALSE))</f>
        <v>11873</v>
      </c>
      <c r="D33" s="28">
        <f>IF($E33="","",VLOOKUP($E33,'[6]Prep Sorteo'!$A$7:$M$71,11,FALSE))</f>
        <v>0</v>
      </c>
      <c r="E33" s="29">
        <v>8</v>
      </c>
      <c r="F33" s="30" t="str">
        <f>IF($E33="","",CONCATENATE(VLOOKUP($E33,'[6]Prep Sorteo'!$A$7:$M$71,2,FALSE),", ",VLOOKUP($E33,'[6]Prep Sorteo'!$A$7:$M$71,3,FALSE)))</f>
        <v>SUAU I GENOVART, MARC</v>
      </c>
      <c r="G33" s="85"/>
      <c r="H33" s="89"/>
      <c r="I33" s="92" t="s">
        <v>104</v>
      </c>
      <c r="J33" s="89"/>
      <c r="AA33" s="78">
        <f>IF($E33="","",VLOOKUP($E33,'[6]Prep Sorteo'!$A$7:$M$71,10,FALSE))</f>
        <v>11</v>
      </c>
    </row>
    <row r="34" spans="1:27" s="77" customFormat="1" ht="9" customHeight="1">
      <c r="A34" s="79"/>
      <c r="B34" s="80"/>
      <c r="C34" s="81"/>
      <c r="D34" s="81"/>
      <c r="E34" s="82"/>
      <c r="F34" s="83"/>
      <c r="G34" s="84" t="s">
        <v>48</v>
      </c>
      <c r="H34" s="89"/>
      <c r="I34" s="92"/>
      <c r="J34" s="89"/>
      <c r="AA34" s="78">
        <f>IF($E34="","",VLOOKUP($E34,'[6]Prep Sorteo'!$A$7:$M$71,10,FALSE))</f>
      </c>
    </row>
    <row r="35" spans="1:27" s="77" customFormat="1" ht="9" customHeight="1">
      <c r="A35" s="79">
        <v>14</v>
      </c>
      <c r="B35" s="27">
        <f>IF($E35="","",VLOOKUP($E35,'[6]Prep Sorteo'!$A$7:$M$71,4,FALSE))</f>
        <v>0</v>
      </c>
      <c r="C35" s="28">
        <f>IF($E35="","",VLOOKUP($E35,'[6]Prep Sorteo'!$A$7:$M$71,9,FALSE))</f>
        <v>0</v>
      </c>
      <c r="D35" s="28">
        <f>IF($E35="","",VLOOKUP($E35,'[6]Prep Sorteo'!$A$7:$M$71,11,FALSE))</f>
        <v>0</v>
      </c>
      <c r="E35" s="29">
        <v>65</v>
      </c>
      <c r="F35" s="42" t="str">
        <f>IF($E35="","",CONCATENATE(VLOOKUP($E35,'[6]Prep Sorteo'!$A$7:$M$71,2,FALSE),", ",VLOOKUP($E35,'[6]Prep Sorteo'!$A$7:$M$71,3,FALSE)))</f>
        <v>Bye, </v>
      </c>
      <c r="G35" s="86"/>
      <c r="H35" s="89"/>
      <c r="I35" s="92"/>
      <c r="J35" s="89"/>
      <c r="AA35" s="78">
        <f>IF($E35="","",VLOOKUP($E35,'[6]Prep Sorteo'!$A$7:$M$71,10,FALSE))</f>
        <v>0</v>
      </c>
    </row>
    <row r="36" spans="1:27" s="77" customFormat="1" ht="9" customHeight="1">
      <c r="A36" s="79"/>
      <c r="B36" s="80"/>
      <c r="C36" s="81"/>
      <c r="D36" s="81"/>
      <c r="E36" s="82"/>
      <c r="F36" s="87"/>
      <c r="G36" s="88"/>
      <c r="H36" s="91" t="s">
        <v>49</v>
      </c>
      <c r="I36" s="92"/>
      <c r="J36" s="89"/>
      <c r="AA36" s="78">
        <f>IF($E36="","",VLOOKUP($E36,'[6]Prep Sorteo'!$A$7:$M$71,10,FALSE))</f>
      </c>
    </row>
    <row r="37" spans="1:27" s="77" customFormat="1" ht="9" customHeight="1">
      <c r="A37" s="79">
        <v>15</v>
      </c>
      <c r="B37" s="27">
        <f>IF($E37="","",VLOOKUP($E37,'[6]Prep Sorteo'!$A$7:$M$71,4,FALSE))</f>
        <v>5902970</v>
      </c>
      <c r="C37" s="28">
        <f>IF($E37="","",VLOOKUP($E37,'[6]Prep Sorteo'!$A$7:$M$71,9,FALSE))</f>
        <v>9861</v>
      </c>
      <c r="D37" s="28">
        <f>IF($E37="","",VLOOKUP($E37,'[6]Prep Sorteo'!$A$7:$M$71,11,FALSE))</f>
        <v>0</v>
      </c>
      <c r="E37" s="29">
        <v>5</v>
      </c>
      <c r="F37" s="30" t="str">
        <f>IF($E37="","",CONCATENATE(VLOOKUP($E37,'[6]Prep Sorteo'!$A$7:$M$71,2,FALSE),", ",VLOOKUP($E37,'[6]Prep Sorteo'!$A$7:$M$71,3,FALSE)))</f>
        <v>JAUME DANUS, GUILLEM</v>
      </c>
      <c r="G37" s="89"/>
      <c r="H37" s="92" t="s">
        <v>142</v>
      </c>
      <c r="I37" s="92"/>
      <c r="J37" s="89"/>
      <c r="AA37" s="78">
        <f>IF($E37="","",VLOOKUP($E37,'[6]Prep Sorteo'!$A$7:$M$71,10,FALSE))</f>
        <v>17</v>
      </c>
    </row>
    <row r="38" spans="1:27" s="77" customFormat="1" ht="9" customHeight="1">
      <c r="A38" s="79"/>
      <c r="B38" s="80"/>
      <c r="C38" s="81"/>
      <c r="D38" s="81"/>
      <c r="E38" s="82"/>
      <c r="F38" s="83"/>
      <c r="G38" s="91" t="s">
        <v>49</v>
      </c>
      <c r="H38" s="92"/>
      <c r="I38" s="92"/>
      <c r="J38" s="89"/>
      <c r="AA38" s="78">
        <f>IF($E38="","",VLOOKUP($E38,'[6]Prep Sorteo'!$A$7:$M$71,10,FALSE))</f>
      </c>
    </row>
    <row r="39" spans="1:27" s="77" customFormat="1" ht="9" customHeight="1">
      <c r="A39" s="79">
        <v>16</v>
      </c>
      <c r="B39" s="27">
        <f>IF($E39="","",VLOOKUP($E39,'[6]Prep Sorteo'!$A$7:$M$71,4,FALSE))</f>
        <v>0</v>
      </c>
      <c r="C39" s="28">
        <f>IF($E39="","",VLOOKUP($E39,'[6]Prep Sorteo'!$A$7:$M$71,9,FALSE))</f>
        <v>0</v>
      </c>
      <c r="D39" s="28">
        <f>IF($E39="","",VLOOKUP($E39,'[6]Prep Sorteo'!$A$7:$M$71,11,FALSE))</f>
        <v>0</v>
      </c>
      <c r="E39" s="29">
        <v>65</v>
      </c>
      <c r="F39" s="42" t="str">
        <f>IF($E39="","",CONCATENATE(VLOOKUP($E39,'[6]Prep Sorteo'!$A$7:$M$71,2,FALSE),", ",VLOOKUP($E39,'[6]Prep Sorteo'!$A$7:$M$71,3,FALSE)))</f>
        <v>Bye, </v>
      </c>
      <c r="G39" s="85"/>
      <c r="H39" s="92"/>
      <c r="I39" s="95"/>
      <c r="J39" s="89"/>
      <c r="AA39" s="78">
        <f>IF($E39="","",VLOOKUP($E39,'[6]Prep Sorteo'!$A$7:$M$71,10,FALSE))</f>
        <v>0</v>
      </c>
    </row>
    <row r="40" spans="1:27" s="77" customFormat="1" ht="9" customHeight="1">
      <c r="A40" s="79"/>
      <c r="B40" s="80"/>
      <c r="C40" s="81"/>
      <c r="D40" s="81"/>
      <c r="E40" s="94"/>
      <c r="F40" s="87"/>
      <c r="G40" s="85"/>
      <c r="H40" s="92"/>
      <c r="I40" s="96" t="s">
        <v>50</v>
      </c>
      <c r="J40" s="91" t="s">
        <v>131</v>
      </c>
      <c r="AA40" s="78">
        <f>IF($E40="","",VLOOKUP($E40,'[6]Prep Sorteo'!$A$7:$M$71,10,FALSE))</f>
      </c>
    </row>
    <row r="41" spans="1:27" s="77" customFormat="1" ht="9" customHeight="1">
      <c r="A41" s="79">
        <v>17</v>
      </c>
      <c r="B41" s="27">
        <f>IF($E41="","",VLOOKUP($E41,'[6]Prep Sorteo'!$A$7:$M$71,4,FALSE))</f>
        <v>0</v>
      </c>
      <c r="C41" s="28">
        <f>IF($E41="","",VLOOKUP($E41,'[6]Prep Sorteo'!$A$7:$M$71,9,FALSE))</f>
        <v>0</v>
      </c>
      <c r="D41" s="28">
        <f>IF($E41="","",VLOOKUP($E41,'[6]Prep Sorteo'!$A$7:$M$71,11,FALSE))</f>
        <v>0</v>
      </c>
      <c r="E41" s="29">
        <v>65</v>
      </c>
      <c r="F41" s="30" t="str">
        <f>IF($E41="","",CONCATENATE(VLOOKUP($E41,'[6]Prep Sorteo'!$A$7:$M$71,2,FALSE),", ",VLOOKUP($E41,'[6]Prep Sorteo'!$A$7:$M$71,3,FALSE)))</f>
        <v>Bye, </v>
      </c>
      <c r="G41" s="85"/>
      <c r="H41" s="85"/>
      <c r="I41" s="85"/>
      <c r="J41" s="89" t="s">
        <v>86</v>
      </c>
      <c r="AA41" s="78">
        <f>IF($E41="","",VLOOKUP($E41,'[6]Prep Sorteo'!$A$7:$M$71,10,FALSE))</f>
        <v>0</v>
      </c>
    </row>
    <row r="42" spans="1:27" s="77" customFormat="1" ht="9" customHeight="1">
      <c r="A42" s="79"/>
      <c r="B42" s="80"/>
      <c r="C42" s="81"/>
      <c r="D42" s="81"/>
      <c r="E42" s="82"/>
      <c r="F42" s="83"/>
      <c r="G42" s="84" t="s">
        <v>51</v>
      </c>
      <c r="H42" s="85"/>
      <c r="I42" s="85"/>
      <c r="J42" s="88"/>
      <c r="AA42" s="78">
        <f>IF($E42="","",VLOOKUP($E42,'[6]Prep Sorteo'!$A$7:$M$71,10,FALSE))</f>
      </c>
    </row>
    <row r="43" spans="1:27" s="77" customFormat="1" ht="9" customHeight="1">
      <c r="A43" s="79">
        <v>18</v>
      </c>
      <c r="B43" s="27">
        <f>IF($E43="","",VLOOKUP($E43,'[6]Prep Sorteo'!$A$7:$M$71,4,FALSE))</f>
        <v>5889095</v>
      </c>
      <c r="C43" s="28">
        <f>IF($E43="","",VLOOKUP($E43,'[6]Prep Sorteo'!$A$7:$M$71,9,FALSE))</f>
        <v>15455</v>
      </c>
      <c r="D43" s="28">
        <f>IF($E43="","",VLOOKUP($E43,'[6]Prep Sorteo'!$A$7:$M$71,11,FALSE))</f>
        <v>0</v>
      </c>
      <c r="E43" s="29">
        <v>13</v>
      </c>
      <c r="F43" s="42" t="str">
        <f>IF($E43="","",CONCATENATE(VLOOKUP($E43,'[6]Prep Sorteo'!$A$7:$M$71,2,FALSE),", ",VLOOKUP($E43,'[6]Prep Sorteo'!$A$7:$M$71,3,FALSE)))</f>
        <v>SANZ ALASA, MARIANO</v>
      </c>
      <c r="G43" s="86"/>
      <c r="H43" s="85"/>
      <c r="I43" s="85"/>
      <c r="J43" s="89"/>
      <c r="AA43" s="78">
        <f>IF($E43="","",VLOOKUP($E43,'[6]Prep Sorteo'!$A$7:$M$71,10,FALSE))</f>
        <v>5</v>
      </c>
    </row>
    <row r="44" spans="1:27" s="77" customFormat="1" ht="9" customHeight="1">
      <c r="A44" s="79"/>
      <c r="B44" s="80"/>
      <c r="C44" s="81"/>
      <c r="D44" s="81"/>
      <c r="E44" s="82"/>
      <c r="F44" s="87"/>
      <c r="G44" s="88"/>
      <c r="H44" s="84" t="s">
        <v>52</v>
      </c>
      <c r="I44" s="85"/>
      <c r="J44" s="89"/>
      <c r="AA44" s="78">
        <f>IF($E44="","",VLOOKUP($E44,'[6]Prep Sorteo'!$A$7:$M$71,10,FALSE))</f>
      </c>
    </row>
    <row r="45" spans="1:27" s="77" customFormat="1" ht="9" customHeight="1">
      <c r="A45" s="79">
        <v>19</v>
      </c>
      <c r="B45" s="27">
        <f>IF($E45="","",VLOOKUP($E45,'[6]Prep Sorteo'!$A$7:$M$71,4,FALSE))</f>
        <v>0</v>
      </c>
      <c r="C45" s="28">
        <f>IF($E45="","",VLOOKUP($E45,'[6]Prep Sorteo'!$A$7:$M$71,9,FALSE))</f>
        <v>0</v>
      </c>
      <c r="D45" s="28">
        <f>IF($E45="","",VLOOKUP($E45,'[6]Prep Sorteo'!$A$7:$M$71,11,FALSE))</f>
        <v>0</v>
      </c>
      <c r="E45" s="29">
        <v>65</v>
      </c>
      <c r="F45" s="30" t="str">
        <f>IF($E45="","",CONCATENATE(VLOOKUP($E45,'[6]Prep Sorteo'!$A$7:$M$71,2,FALSE),", ",VLOOKUP($E45,'[6]Prep Sorteo'!$A$7:$M$71,3,FALSE)))</f>
        <v>Bye, </v>
      </c>
      <c r="G45" s="89"/>
      <c r="H45" s="86" t="s">
        <v>143</v>
      </c>
      <c r="I45" s="85"/>
      <c r="J45" s="89"/>
      <c r="AA45" s="78">
        <f>IF($E45="","",VLOOKUP($E45,'[6]Prep Sorteo'!$A$7:$M$71,10,FALSE))</f>
        <v>0</v>
      </c>
    </row>
    <row r="46" spans="1:27" s="77" customFormat="1" ht="9" customHeight="1">
      <c r="A46" s="79"/>
      <c r="B46" s="90"/>
      <c r="C46" s="81"/>
      <c r="D46" s="81"/>
      <c r="E46" s="82"/>
      <c r="F46" s="83"/>
      <c r="G46" s="91" t="s">
        <v>52</v>
      </c>
      <c r="H46" s="89"/>
      <c r="I46" s="85"/>
      <c r="J46" s="89"/>
      <c r="AA46" s="78">
        <f>IF($E46="","",VLOOKUP($E46,'[6]Prep Sorteo'!$A$7:$M$71,10,FALSE))</f>
      </c>
    </row>
    <row r="47" spans="1:27" s="77" customFormat="1" ht="9" customHeight="1">
      <c r="A47" s="79">
        <v>20</v>
      </c>
      <c r="B47" s="27">
        <f>IF($E47="","",VLOOKUP($E47,'[6]Prep Sorteo'!$A$7:$M$71,4,FALSE))</f>
        <v>5894474</v>
      </c>
      <c r="C47" s="28">
        <f>IF($E47="","",VLOOKUP($E47,'[6]Prep Sorteo'!$A$7:$M$71,9,FALSE))</f>
        <v>18698</v>
      </c>
      <c r="D47" s="28">
        <f>IF($E47="","",VLOOKUP($E47,'[6]Prep Sorteo'!$A$7:$M$71,11,FALSE))</f>
        <v>0</v>
      </c>
      <c r="E47" s="29">
        <v>15</v>
      </c>
      <c r="F47" s="42" t="str">
        <f>IF($E47="","",CONCATENATE(VLOOKUP($E47,'[6]Prep Sorteo'!$A$7:$M$71,2,FALSE),", ",VLOOKUP($E47,'[6]Prep Sorteo'!$A$7:$M$71,3,FALSE)))</f>
        <v>MEQUES, NICOLAS NA</v>
      </c>
      <c r="G47" s="85"/>
      <c r="H47" s="89"/>
      <c r="I47" s="85"/>
      <c r="J47" s="89"/>
      <c r="AA47" s="78">
        <f>IF($E47="","",VLOOKUP($E47,'[6]Prep Sorteo'!$A$7:$M$71,10,FALSE))</f>
        <v>2</v>
      </c>
    </row>
    <row r="48" spans="1:27" s="77" customFormat="1" ht="9" customHeight="1">
      <c r="A48" s="79"/>
      <c r="B48" s="80"/>
      <c r="C48" s="81"/>
      <c r="D48" s="81"/>
      <c r="E48" s="82"/>
      <c r="F48" s="87"/>
      <c r="G48" s="85"/>
      <c r="H48" s="89"/>
      <c r="I48" s="84" t="s">
        <v>131</v>
      </c>
      <c r="J48" s="89"/>
      <c r="AA48" s="78">
        <f>IF($E48="","",VLOOKUP($E48,'[6]Prep Sorteo'!$A$7:$M$71,10,FALSE))</f>
      </c>
    </row>
    <row r="49" spans="1:27" s="77" customFormat="1" ht="9" customHeight="1">
      <c r="A49" s="79">
        <v>21</v>
      </c>
      <c r="B49" s="27">
        <f>IF($E49="","",VLOOKUP($E49,'[6]Prep Sorteo'!$A$7:$M$71,4,FALSE))</f>
        <v>5886132</v>
      </c>
      <c r="C49" s="28">
        <f>IF($E49="","",VLOOKUP($E49,'[6]Prep Sorteo'!$A$7:$M$71,9,FALSE))</f>
        <v>12912</v>
      </c>
      <c r="D49" s="28">
        <f>IF($E49="","",VLOOKUP($E49,'[6]Prep Sorteo'!$A$7:$M$71,11,FALSE))</f>
        <v>0</v>
      </c>
      <c r="E49" s="29">
        <v>9</v>
      </c>
      <c r="F49" s="30" t="str">
        <f>IF($E49="","",CONCATENATE(VLOOKUP($E49,'[6]Prep Sorteo'!$A$7:$M$71,2,FALSE),", ",VLOOKUP($E49,'[6]Prep Sorteo'!$A$7:$M$71,3,FALSE)))</f>
        <v>ZAPATA GONZALEZ, DAVID</v>
      </c>
      <c r="G49" s="85"/>
      <c r="H49" s="89"/>
      <c r="I49" s="86" t="s">
        <v>120</v>
      </c>
      <c r="J49" s="89"/>
      <c r="AA49" s="78">
        <f>IF($E49="","",VLOOKUP($E49,'[6]Prep Sorteo'!$A$7:$M$71,10,FALSE))</f>
        <v>9</v>
      </c>
    </row>
    <row r="50" spans="1:27" s="77" customFormat="1" ht="9" customHeight="1">
      <c r="A50" s="79"/>
      <c r="B50" s="80"/>
      <c r="C50" s="81"/>
      <c r="D50" s="81"/>
      <c r="E50" s="82"/>
      <c r="F50" s="83"/>
      <c r="G50" s="84" t="s">
        <v>131</v>
      </c>
      <c r="H50" s="89"/>
      <c r="I50" s="89"/>
      <c r="J50" s="89"/>
      <c r="AA50" s="78">
        <f>IF($E50="","",VLOOKUP($E50,'[6]Prep Sorteo'!$A$7:$M$71,10,FALSE))</f>
      </c>
    </row>
    <row r="51" spans="1:27" s="77" customFormat="1" ht="9" customHeight="1">
      <c r="A51" s="79">
        <v>22</v>
      </c>
      <c r="B51" s="27">
        <f>IF($E51="","",VLOOKUP($E51,'[6]Prep Sorteo'!$A$7:$M$71,4,FALSE))</f>
        <v>5876828</v>
      </c>
      <c r="C51" s="28">
        <f>IF($E51="","",VLOOKUP($E51,'[6]Prep Sorteo'!$A$7:$M$71,9,FALSE))</f>
        <v>10469</v>
      </c>
      <c r="D51" s="28">
        <f>IF($E51="","",VLOOKUP($E51,'[6]Prep Sorteo'!$A$7:$M$71,11,FALSE))</f>
        <v>0</v>
      </c>
      <c r="E51" s="29">
        <v>6</v>
      </c>
      <c r="F51" s="42" t="str">
        <f>IF($E51="","",CONCATENATE(VLOOKUP($E51,'[6]Prep Sorteo'!$A$7:$M$71,2,FALSE),", ",VLOOKUP($E51,'[6]Prep Sorteo'!$A$7:$M$71,3,FALSE)))</f>
        <v>PILCO FUERTES, ALVARO</v>
      </c>
      <c r="G51" s="86" t="s">
        <v>132</v>
      </c>
      <c r="H51" s="89"/>
      <c r="I51" s="89"/>
      <c r="J51" s="89"/>
      <c r="AA51" s="78">
        <f>IF($E51="","",VLOOKUP($E51,'[6]Prep Sorteo'!$A$7:$M$71,10,FALSE))</f>
        <v>15</v>
      </c>
    </row>
    <row r="52" spans="1:27" s="77" customFormat="1" ht="9" customHeight="1">
      <c r="A52" s="79"/>
      <c r="B52" s="80"/>
      <c r="C52" s="81"/>
      <c r="D52" s="81"/>
      <c r="E52" s="82"/>
      <c r="F52" s="87"/>
      <c r="G52" s="88"/>
      <c r="H52" s="91" t="s">
        <v>131</v>
      </c>
      <c r="I52" s="89"/>
      <c r="J52" s="89"/>
      <c r="AA52" s="78">
        <f>IF($E52="","",VLOOKUP($E52,'[6]Prep Sorteo'!$A$7:$M$71,10,FALSE))</f>
      </c>
    </row>
    <row r="53" spans="1:27" s="77" customFormat="1" ht="9" customHeight="1">
      <c r="A53" s="79">
        <v>23</v>
      </c>
      <c r="B53" s="27">
        <f>IF($E53="","",VLOOKUP($E53,'[6]Prep Sorteo'!$A$7:$M$71,4,FALSE))</f>
        <v>0</v>
      </c>
      <c r="C53" s="28">
        <f>IF($E53="","",VLOOKUP($E53,'[6]Prep Sorteo'!$A$7:$M$71,9,FALSE))</f>
        <v>0</v>
      </c>
      <c r="D53" s="28">
        <f>IF($E53="","",VLOOKUP($E53,'[6]Prep Sorteo'!$A$7:$M$71,11,FALSE))</f>
        <v>0</v>
      </c>
      <c r="E53" s="29">
        <v>65</v>
      </c>
      <c r="F53" s="30" t="str">
        <f>IF($E53="","",CONCATENATE(VLOOKUP($E53,'[6]Prep Sorteo'!$A$7:$M$71,2,FALSE),", ",VLOOKUP($E53,'[6]Prep Sorteo'!$A$7:$M$71,3,FALSE)))</f>
        <v>Bye, </v>
      </c>
      <c r="G53" s="89"/>
      <c r="H53" s="92" t="s">
        <v>144</v>
      </c>
      <c r="I53" s="89"/>
      <c r="J53" s="89"/>
      <c r="AA53" s="78">
        <f>IF($E53="","",VLOOKUP($E53,'[6]Prep Sorteo'!$A$7:$M$71,10,FALSE))</f>
        <v>0</v>
      </c>
    </row>
    <row r="54" spans="1:27" s="77" customFormat="1" ht="9" customHeight="1">
      <c r="A54" s="79"/>
      <c r="B54" s="80"/>
      <c r="C54" s="81"/>
      <c r="D54" s="81"/>
      <c r="E54" s="82"/>
      <c r="F54" s="83"/>
      <c r="G54" s="91" t="s">
        <v>53</v>
      </c>
      <c r="H54" s="92"/>
      <c r="I54" s="89"/>
      <c r="J54" s="89"/>
      <c r="AA54" s="78">
        <f>IF($E54="","",VLOOKUP($E54,'[6]Prep Sorteo'!$A$7:$M$71,10,FALSE))</f>
      </c>
    </row>
    <row r="55" spans="1:27" s="77" customFormat="1" ht="9" customHeight="1">
      <c r="A55" s="75">
        <v>24</v>
      </c>
      <c r="B55" s="27">
        <f>IF($E55="","",VLOOKUP($E55,'[6]Prep Sorteo'!$A$7:$M$71,4,FALSE))</f>
        <v>5885324</v>
      </c>
      <c r="C55" s="28">
        <f>IF($E55="","",VLOOKUP($E55,'[6]Prep Sorteo'!$A$7:$M$71,9,FALSE))</f>
        <v>8517</v>
      </c>
      <c r="D55" s="28">
        <f>IF($E55="","",VLOOKUP($E55,'[6]Prep Sorteo'!$A$7:$M$71,11,FALSE))</f>
        <v>0</v>
      </c>
      <c r="E55" s="29">
        <v>3</v>
      </c>
      <c r="F55" s="42" t="str">
        <f>IF($E55="","",CONCATENATE(VLOOKUP($E55,'[6]Prep Sorteo'!$A$7:$M$71,2,FALSE),", ",VLOOKUP($E55,'[6]Prep Sorteo'!$A$7:$M$71,3,FALSE)))</f>
        <v>RIBERA MARTIN, POL</v>
      </c>
      <c r="G55" s="85"/>
      <c r="H55" s="92"/>
      <c r="I55" s="89"/>
      <c r="J55" s="89"/>
      <c r="AA55" s="78">
        <f>IF($E55="","",VLOOKUP($E55,'[6]Prep Sorteo'!$A$7:$M$71,10,FALSE))</f>
        <v>23</v>
      </c>
    </row>
    <row r="56" spans="1:27" s="77" customFormat="1" ht="9" customHeight="1">
      <c r="A56" s="79"/>
      <c r="B56" s="80"/>
      <c r="C56" s="81"/>
      <c r="D56" s="81"/>
      <c r="E56" s="94"/>
      <c r="F56" s="87"/>
      <c r="G56" s="85"/>
      <c r="H56" s="92"/>
      <c r="I56" s="89"/>
      <c r="J56" s="91" t="s">
        <v>131</v>
      </c>
      <c r="AA56" s="78">
        <f>IF($E56="","",VLOOKUP($E56,'[6]Prep Sorteo'!$A$7:$M$71,10,FALSE))</f>
      </c>
    </row>
    <row r="57" spans="1:27" s="77" customFormat="1" ht="9" customHeight="1">
      <c r="A57" s="79">
        <v>25</v>
      </c>
      <c r="B57" s="27">
        <f>IF($E57="","",VLOOKUP($E57,'[6]Prep Sorteo'!$A$7:$M$71,4,FALSE))</f>
        <v>0</v>
      </c>
      <c r="C57" s="28">
        <f>IF($E57="","",VLOOKUP($E57,'[6]Prep Sorteo'!$A$7:$M$71,9,FALSE))</f>
        <v>0</v>
      </c>
      <c r="D57" s="28">
        <f>IF($E57="","",VLOOKUP($E57,'[6]Prep Sorteo'!$A$7:$M$71,11,FALSE))</f>
        <v>0</v>
      </c>
      <c r="E57" s="29">
        <v>65</v>
      </c>
      <c r="F57" s="30" t="str">
        <f>IF($E57="","",CONCATENATE(VLOOKUP($E57,'[6]Prep Sorteo'!$A$7:$M$71,2,FALSE),", ",VLOOKUP($E57,'[6]Prep Sorteo'!$A$7:$M$71,3,FALSE)))</f>
        <v>Bye, </v>
      </c>
      <c r="G57" s="85"/>
      <c r="H57" s="85"/>
      <c r="I57" s="89"/>
      <c r="J57" s="85" t="s">
        <v>88</v>
      </c>
      <c r="AA57" s="78">
        <f>IF($E57="","",VLOOKUP($E57,'[6]Prep Sorteo'!$A$7:$M$71,10,FALSE))</f>
        <v>0</v>
      </c>
    </row>
    <row r="58" spans="1:27" s="77" customFormat="1" ht="9" customHeight="1">
      <c r="A58" s="79"/>
      <c r="B58" s="80"/>
      <c r="C58" s="81"/>
      <c r="D58" s="81"/>
      <c r="E58" s="82"/>
      <c r="F58" s="83"/>
      <c r="G58" s="84" t="s">
        <v>54</v>
      </c>
      <c r="H58" s="85"/>
      <c r="I58" s="89"/>
      <c r="J58" s="85"/>
      <c r="AA58" s="78">
        <f>IF($E58="","",VLOOKUP($E58,'[6]Prep Sorteo'!$A$7:$M$71,10,FALSE))</f>
      </c>
    </row>
    <row r="59" spans="1:27" s="77" customFormat="1" ht="9" customHeight="1">
      <c r="A59" s="79">
        <v>26</v>
      </c>
      <c r="B59" s="27">
        <f>IF($E59="","",VLOOKUP($E59,'[6]Prep Sorteo'!$A$7:$M$71,4,FALSE))</f>
        <v>5913159</v>
      </c>
      <c r="C59" s="28">
        <f>IF($E59="","",VLOOKUP($E59,'[6]Prep Sorteo'!$A$7:$M$71,9,FALSE))</f>
        <v>18698</v>
      </c>
      <c r="D59" s="28">
        <f>IF($E59="","",VLOOKUP($E59,'[6]Prep Sorteo'!$A$7:$M$71,11,FALSE))</f>
        <v>0</v>
      </c>
      <c r="E59" s="29">
        <v>14</v>
      </c>
      <c r="F59" s="42" t="str">
        <f>IF($E59="","",CONCATENATE(VLOOKUP($E59,'[6]Prep Sorteo'!$A$7:$M$71,2,FALSE),", ",VLOOKUP($E59,'[6]Prep Sorteo'!$A$7:$M$71,3,FALSE)))</f>
        <v>FAGEDA REINA, MARTI</v>
      </c>
      <c r="G59" s="86"/>
      <c r="H59" s="85"/>
      <c r="I59" s="89"/>
      <c r="J59" s="85"/>
      <c r="AA59" s="78">
        <f>IF($E59="","",VLOOKUP($E59,'[6]Prep Sorteo'!$A$7:$M$71,10,FALSE))</f>
        <v>2</v>
      </c>
    </row>
    <row r="60" spans="1:27" s="77" customFormat="1" ht="9" customHeight="1">
      <c r="A60" s="79"/>
      <c r="B60" s="80"/>
      <c r="C60" s="81"/>
      <c r="D60" s="81"/>
      <c r="E60" s="82"/>
      <c r="F60" s="87"/>
      <c r="G60" s="88"/>
      <c r="H60" s="84" t="s">
        <v>55</v>
      </c>
      <c r="I60" s="89"/>
      <c r="J60" s="85"/>
      <c r="AA60" s="78">
        <f>IF($E60="","",VLOOKUP($E60,'[6]Prep Sorteo'!$A$7:$M$71,10,FALSE))</f>
      </c>
    </row>
    <row r="61" spans="1:27" s="77" customFormat="1" ht="9" customHeight="1">
      <c r="A61" s="79">
        <v>27</v>
      </c>
      <c r="B61" s="27">
        <f>IF($E61="","",VLOOKUP($E61,'[6]Prep Sorteo'!$A$7:$M$71,4,FALSE))</f>
        <v>0</v>
      </c>
      <c r="C61" s="28">
        <f>IF($E61="","",VLOOKUP($E61,'[6]Prep Sorteo'!$A$7:$M$71,9,FALSE))</f>
        <v>0</v>
      </c>
      <c r="D61" s="28">
        <f>IF($E61="","",VLOOKUP($E61,'[6]Prep Sorteo'!$A$7:$M$71,11,FALSE))</f>
        <v>0</v>
      </c>
      <c r="E61" s="29">
        <v>65</v>
      </c>
      <c r="F61" s="30" t="str">
        <f>IF($E61="","",CONCATENATE(VLOOKUP($E61,'[6]Prep Sorteo'!$A$7:$M$71,2,FALSE),", ",VLOOKUP($E61,'[6]Prep Sorteo'!$A$7:$M$71,3,FALSE)))</f>
        <v>Bye, </v>
      </c>
      <c r="G61" s="89"/>
      <c r="H61" s="86" t="s">
        <v>102</v>
      </c>
      <c r="I61" s="89"/>
      <c r="J61" s="85"/>
      <c r="AA61" s="78">
        <f>IF($E61="","",VLOOKUP($E61,'[6]Prep Sorteo'!$A$7:$M$71,10,FALSE))</f>
        <v>0</v>
      </c>
    </row>
    <row r="62" spans="1:27" s="77" customFormat="1" ht="9" customHeight="1">
      <c r="A62" s="79"/>
      <c r="B62" s="90"/>
      <c r="C62" s="81"/>
      <c r="D62" s="81"/>
      <c r="E62" s="82"/>
      <c r="F62" s="83"/>
      <c r="G62" s="91" t="s">
        <v>55</v>
      </c>
      <c r="H62" s="89"/>
      <c r="I62" s="89"/>
      <c r="J62" s="85"/>
      <c r="AA62" s="78">
        <f>IF($E62="","",VLOOKUP($E62,'[6]Prep Sorteo'!$A$7:$M$71,10,FALSE))</f>
      </c>
    </row>
    <row r="63" spans="1:27" s="77" customFormat="1" ht="9" customHeight="1">
      <c r="A63" s="79">
        <v>28</v>
      </c>
      <c r="B63" s="27">
        <f>IF($E63="","",VLOOKUP($E63,'[6]Prep Sorteo'!$A$7:$M$71,4,FALSE))</f>
        <v>5903449</v>
      </c>
      <c r="C63" s="28">
        <f>IF($E63="","",VLOOKUP($E63,'[6]Prep Sorteo'!$A$7:$M$71,9,FALSE))</f>
        <v>11873</v>
      </c>
      <c r="D63" s="28">
        <f>IF($E63="","",VLOOKUP($E63,'[6]Prep Sorteo'!$A$7:$M$71,11,FALSE))</f>
        <v>0</v>
      </c>
      <c r="E63" s="29">
        <v>7</v>
      </c>
      <c r="F63" s="42" t="str">
        <f>IF($E63="","",CONCATENATE(VLOOKUP($E63,'[6]Prep Sorteo'!$A$7:$M$71,2,FALSE),", ",VLOOKUP($E63,'[6]Prep Sorteo'!$A$7:$M$71,3,FALSE)))</f>
        <v>MIRALLES FERRER, ARNAU</v>
      </c>
      <c r="G63" s="85"/>
      <c r="H63" s="89"/>
      <c r="I63" s="89"/>
      <c r="J63" s="85"/>
      <c r="AA63" s="78">
        <f>IF($E63="","",VLOOKUP($E63,'[6]Prep Sorteo'!$A$7:$M$71,10,FALSE))</f>
        <v>11</v>
      </c>
    </row>
    <row r="64" spans="1:27" s="77" customFormat="1" ht="9" customHeight="1">
      <c r="A64" s="79"/>
      <c r="B64" s="80"/>
      <c r="C64" s="81"/>
      <c r="D64" s="81"/>
      <c r="E64" s="82"/>
      <c r="F64" s="87"/>
      <c r="G64" s="85"/>
      <c r="H64" s="89"/>
      <c r="I64" s="91" t="s">
        <v>55</v>
      </c>
      <c r="J64" s="85"/>
      <c r="AA64" s="78">
        <f>IF($E64="","",VLOOKUP($E64,'[6]Prep Sorteo'!$A$7:$M$71,10,FALSE))</f>
      </c>
    </row>
    <row r="65" spans="1:27" s="77" customFormat="1" ht="9" customHeight="1">
      <c r="A65" s="79">
        <v>29</v>
      </c>
      <c r="B65" s="27">
        <f>IF($E65="","",VLOOKUP($E65,'[6]Prep Sorteo'!$A$7:$M$71,4,FALSE))</f>
        <v>5924776</v>
      </c>
      <c r="C65" s="28" t="str">
        <f>IF($E65="","",VLOOKUP($E65,'[6]Prep Sorteo'!$A$7:$M$71,9,FALSE))</f>
        <v>s/c</v>
      </c>
      <c r="D65" s="28">
        <f>IF($E65="","",VLOOKUP($E65,'[6]Prep Sorteo'!$A$7:$M$71,11,FALSE))</f>
        <v>0</v>
      </c>
      <c r="E65" s="29">
        <v>19</v>
      </c>
      <c r="F65" s="30" t="str">
        <f>IF($E65="","",CONCATENATE(VLOOKUP($E65,'[6]Prep Sorteo'!$A$7:$M$71,2,FALSE),", ",VLOOKUP($E65,'[6]Prep Sorteo'!$A$7:$M$71,3,FALSE)))</f>
        <v>PERELLO LEAL, TOMEU</v>
      </c>
      <c r="G65" s="85"/>
      <c r="H65" s="89"/>
      <c r="I65" s="92" t="s">
        <v>173</v>
      </c>
      <c r="J65" s="85"/>
      <c r="AA65" s="78">
        <f>IF($E65="","",VLOOKUP($E65,'[6]Prep Sorteo'!$A$7:$M$71,10,FALSE))</f>
        <v>0</v>
      </c>
    </row>
    <row r="66" spans="1:27" s="77" customFormat="1" ht="9" customHeight="1">
      <c r="A66" s="79"/>
      <c r="B66" s="80"/>
      <c r="C66" s="81"/>
      <c r="D66" s="81"/>
      <c r="E66" s="82"/>
      <c r="F66" s="83"/>
      <c r="G66" s="84" t="s">
        <v>133</v>
      </c>
      <c r="H66" s="89"/>
      <c r="I66" s="92"/>
      <c r="J66" s="85"/>
      <c r="AA66" s="78">
        <f>IF($E66="","",VLOOKUP($E66,'[6]Prep Sorteo'!$A$7:$M$71,10,FALSE))</f>
      </c>
    </row>
    <row r="67" spans="1:27" s="77" customFormat="1" ht="9" customHeight="1">
      <c r="A67" s="79">
        <v>30</v>
      </c>
      <c r="B67" s="27">
        <f>IF($E67="","",VLOOKUP($E67,'[6]Prep Sorteo'!$A$7:$M$71,4,FALSE))</f>
        <v>5914298</v>
      </c>
      <c r="C67" s="28">
        <f>IF($E67="","",VLOOKUP($E67,'[6]Prep Sorteo'!$A$7:$M$71,9,FALSE))</f>
        <v>15455</v>
      </c>
      <c r="D67" s="28">
        <f>IF($E67="","",VLOOKUP($E67,'[6]Prep Sorteo'!$A$7:$M$71,11,FALSE))</f>
        <v>0</v>
      </c>
      <c r="E67" s="29">
        <v>12</v>
      </c>
      <c r="F67" s="42" t="str">
        <f>IF($E67="","",CONCATENATE(VLOOKUP($E67,'[6]Prep Sorteo'!$A$7:$M$71,2,FALSE),", ",VLOOKUP($E67,'[6]Prep Sorteo'!$A$7:$M$71,3,FALSE)))</f>
        <v>MURILLO FUENTES, VICTOR</v>
      </c>
      <c r="G67" s="86" t="s">
        <v>120</v>
      </c>
      <c r="H67" s="89"/>
      <c r="I67" s="92"/>
      <c r="J67" s="85"/>
      <c r="AA67" s="78">
        <f>IF($E67="","",VLOOKUP($E67,'[6]Prep Sorteo'!$A$7:$M$71,10,FALSE))</f>
        <v>5</v>
      </c>
    </row>
    <row r="68" spans="1:27" s="77" customFormat="1" ht="9" customHeight="1">
      <c r="A68" s="79"/>
      <c r="B68" s="80"/>
      <c r="C68" s="81"/>
      <c r="D68" s="81"/>
      <c r="E68" s="82"/>
      <c r="F68" s="87"/>
      <c r="G68" s="88"/>
      <c r="H68" s="91" t="s">
        <v>133</v>
      </c>
      <c r="I68" s="92"/>
      <c r="J68" s="85"/>
      <c r="AA68" s="78">
        <f>IF($E68="","",VLOOKUP($E68,'[6]Prep Sorteo'!$A$7:$M$71,10,FALSE))</f>
      </c>
    </row>
    <row r="69" spans="1:27" s="77" customFormat="1" ht="9" customHeight="1">
      <c r="A69" s="79">
        <v>31</v>
      </c>
      <c r="B69" s="27">
        <f>IF($E69="","",VLOOKUP($E69,'[6]Prep Sorteo'!$A$7:$M$71,4,FALSE))</f>
        <v>0</v>
      </c>
      <c r="C69" s="28">
        <f>IF($E69="","",VLOOKUP($E69,'[6]Prep Sorteo'!$A$7:$M$71,9,FALSE))</f>
        <v>0</v>
      </c>
      <c r="D69" s="28">
        <f>IF($E69="","",VLOOKUP($E69,'[6]Prep Sorteo'!$A$7:$M$71,11,FALSE))</f>
        <v>0</v>
      </c>
      <c r="E69" s="29">
        <v>65</v>
      </c>
      <c r="F69" s="30" t="str">
        <f>IF($E69="","",CONCATENATE(VLOOKUP($E69,'[6]Prep Sorteo'!$A$7:$M$71,2,FALSE),", ",VLOOKUP($E69,'[6]Prep Sorteo'!$A$7:$M$71,3,FALSE)))</f>
        <v>Bye, </v>
      </c>
      <c r="G69" s="89"/>
      <c r="H69" s="92" t="s">
        <v>145</v>
      </c>
      <c r="I69" s="92"/>
      <c r="J69" s="85"/>
      <c r="AA69" s="78">
        <f>IF($E69="","",VLOOKUP($E69,'[6]Prep Sorteo'!$A$7:$M$71,10,FALSE))</f>
        <v>0</v>
      </c>
    </row>
    <row r="70" spans="1:27" s="77" customFormat="1" ht="9" customHeight="1">
      <c r="A70" s="79"/>
      <c r="B70" s="80"/>
      <c r="C70" s="81"/>
      <c r="D70" s="81"/>
      <c r="E70" s="82"/>
      <c r="F70" s="83"/>
      <c r="G70" s="91" t="s">
        <v>56</v>
      </c>
      <c r="H70" s="93"/>
      <c r="I70" s="92"/>
      <c r="J70" s="85"/>
      <c r="AA70" s="78">
        <f>IF($E70="","",VLOOKUP($E70,'[6]Prep Sorteo'!$A$7:$M$71,10,FALSE))</f>
      </c>
    </row>
    <row r="71" spans="1:27" s="77" customFormat="1" ht="9" customHeight="1">
      <c r="A71" s="75">
        <v>32</v>
      </c>
      <c r="B71" s="27">
        <f>IF($E71="","",VLOOKUP($E71,'[6]Prep Sorteo'!$A$7:$M$71,4,FALSE))</f>
        <v>5893038</v>
      </c>
      <c r="C71" s="28">
        <f>IF($E71="","",VLOOKUP($E71,'[6]Prep Sorteo'!$A$7:$M$71,9,FALSE))</f>
        <v>8003</v>
      </c>
      <c r="D71" s="28">
        <f>IF($E71="","",VLOOKUP($E71,'[6]Prep Sorteo'!$A$7:$M$71,11,FALSE))</f>
        <v>0</v>
      </c>
      <c r="E71" s="29">
        <v>2</v>
      </c>
      <c r="F71" s="42" t="str">
        <f>IF($E71="","",CONCATENATE(VLOOKUP($E71,'[6]Prep Sorteo'!$A$7:$M$71,2,FALSE),", ",VLOOKUP($E71,'[6]Prep Sorteo'!$A$7:$M$71,3,FALSE)))</f>
        <v>OLIVER SOCIAS, DAMIAN</v>
      </c>
      <c r="G71" s="85"/>
      <c r="H71" s="92"/>
      <c r="I71" s="92"/>
      <c r="J71" s="85"/>
      <c r="AA71" s="78">
        <f>IF($E71="","",VLOOKUP($E71,'[6]Prep Sorteo'!$A$7:$M$71,10,FALSE))</f>
        <v>26</v>
      </c>
    </row>
    <row r="72" spans="1:10" ht="9" customHeight="1" thickBot="1">
      <c r="A72" s="97"/>
      <c r="B72" s="97"/>
      <c r="C72" s="97"/>
      <c r="D72" s="97"/>
      <c r="E72" s="97"/>
      <c r="F72" s="97"/>
      <c r="G72" s="97"/>
      <c r="H72" s="97"/>
      <c r="I72" s="97"/>
      <c r="J72" s="97"/>
    </row>
    <row r="73" spans="1:10" s="55" customFormat="1" ht="9" customHeight="1">
      <c r="A73" s="134" t="s">
        <v>25</v>
      </c>
      <c r="B73" s="135"/>
      <c r="C73" s="135"/>
      <c r="D73" s="136"/>
      <c r="E73" s="53" t="s">
        <v>26</v>
      </c>
      <c r="F73" s="54" t="s">
        <v>27</v>
      </c>
      <c r="G73" s="152" t="s">
        <v>28</v>
      </c>
      <c r="H73" s="153"/>
      <c r="I73" s="154" t="s">
        <v>29</v>
      </c>
      <c r="J73" s="155"/>
    </row>
    <row r="74" spans="1:10" s="55" customFormat="1" ht="9" customHeight="1" thickBot="1">
      <c r="A74" s="156">
        <v>41215</v>
      </c>
      <c r="B74" s="157"/>
      <c r="C74" s="157"/>
      <c r="D74" s="158"/>
      <c r="E74" s="56">
        <v>1</v>
      </c>
      <c r="F74" s="57" t="str">
        <f>F9</f>
        <v>VIDAL CRESPI, LLUIS</v>
      </c>
      <c r="G74" s="137"/>
      <c r="H74" s="138"/>
      <c r="I74" s="139"/>
      <c r="J74" s="140"/>
    </row>
    <row r="75" spans="1:10" s="55" customFormat="1" ht="9" customHeight="1">
      <c r="A75" s="146" t="s">
        <v>30</v>
      </c>
      <c r="B75" s="147"/>
      <c r="C75" s="147"/>
      <c r="D75" s="148"/>
      <c r="E75" s="58">
        <v>2</v>
      </c>
      <c r="F75" s="59" t="str">
        <f>F71</f>
        <v>OLIVER SOCIAS, DAMIAN</v>
      </c>
      <c r="G75" s="137"/>
      <c r="H75" s="138"/>
      <c r="I75" s="139"/>
      <c r="J75" s="140"/>
    </row>
    <row r="76" spans="1:10" s="55" customFormat="1" ht="9" customHeight="1" thickBot="1">
      <c r="A76" s="149" t="s">
        <v>31</v>
      </c>
      <c r="B76" s="150"/>
      <c r="C76" s="150"/>
      <c r="D76" s="151"/>
      <c r="E76" s="58">
        <v>3</v>
      </c>
      <c r="F76" s="59" t="str">
        <f>IF(E25=3,F25,IF(E55=3,F55,""))</f>
        <v>RIBERA MARTIN, POL</v>
      </c>
      <c r="G76" s="137"/>
      <c r="H76" s="138"/>
      <c r="I76" s="139"/>
      <c r="J76" s="140"/>
    </row>
    <row r="77" spans="1:10" s="55" customFormat="1" ht="9" customHeight="1">
      <c r="A77" s="134" t="s">
        <v>32</v>
      </c>
      <c r="B77" s="135"/>
      <c r="C77" s="135"/>
      <c r="D77" s="136"/>
      <c r="E77" s="58">
        <v>4</v>
      </c>
      <c r="F77" s="59" t="str">
        <f>IF(E25=4,F25,IF(E55=4,F55,""))</f>
        <v>GARCIA FERNANDEZ, NICOLAS</v>
      </c>
      <c r="G77" s="137"/>
      <c r="H77" s="138"/>
      <c r="I77" s="139"/>
      <c r="J77" s="140"/>
    </row>
    <row r="78" spans="1:10" s="55" customFormat="1" ht="9" customHeight="1" thickBot="1">
      <c r="A78" s="143"/>
      <c r="B78" s="144"/>
      <c r="C78" s="144"/>
      <c r="D78" s="145"/>
      <c r="E78" s="60">
        <v>5</v>
      </c>
      <c r="F78" s="61">
        <f>IF(E23=5,F23,IF(E39=5,F39,IF(E41=5,F41,IF(E57=5,F57,""))))</f>
      </c>
      <c r="G78" s="137"/>
      <c r="H78" s="138"/>
      <c r="I78" s="139"/>
      <c r="J78" s="140"/>
    </row>
    <row r="79" spans="1:10" s="55" customFormat="1" ht="9" customHeight="1">
      <c r="A79" s="134" t="s">
        <v>33</v>
      </c>
      <c r="B79" s="135"/>
      <c r="C79" s="135"/>
      <c r="D79" s="136"/>
      <c r="E79" s="60">
        <v>6</v>
      </c>
      <c r="F79" s="61">
        <f>IF(E23=6,F23,IF(E39=6,F39,IF(E41=6,F41,IF(E57=6,F57,""))))</f>
      </c>
      <c r="G79" s="137"/>
      <c r="H79" s="138"/>
      <c r="I79" s="139"/>
      <c r="J79" s="140"/>
    </row>
    <row r="80" spans="1:10" s="55" customFormat="1" ht="9" customHeight="1">
      <c r="A80" s="141" t="str">
        <f>I6</f>
        <v>PEP JORDI MATAS RAMIS</v>
      </c>
      <c r="B80" s="124"/>
      <c r="C80" s="124"/>
      <c r="D80" s="142"/>
      <c r="E80" s="60">
        <v>7</v>
      </c>
      <c r="F80" s="61">
        <f>IF(E23=7,F23,IF(E39=7,F39,IF(E41=7,F41,IF(E57=7,F57,""))))</f>
      </c>
      <c r="G80" s="137"/>
      <c r="H80" s="138"/>
      <c r="I80" s="139"/>
      <c r="J80" s="140"/>
    </row>
    <row r="81" spans="1:10" s="55" customFormat="1" ht="9" customHeight="1" thickBot="1">
      <c r="A81" s="126">
        <f>('[6]Prep Torneo'!$E$7)</f>
        <v>3208825</v>
      </c>
      <c r="B81" s="127"/>
      <c r="C81" s="127"/>
      <c r="D81" s="128"/>
      <c r="E81" s="62">
        <v>8</v>
      </c>
      <c r="F81" s="63">
        <f>IF(E23=8,F23,IF(E39=8,F39,IF(E41=8,F41,IF(E57=8,F57,""))))</f>
      </c>
      <c r="G81" s="129"/>
      <c r="H81" s="130"/>
      <c r="I81" s="131"/>
      <c r="J81" s="132"/>
    </row>
    <row r="82" spans="2:10" s="55" customFormat="1" ht="12.75">
      <c r="B82" s="64" t="s">
        <v>34</v>
      </c>
      <c r="F82" s="65"/>
      <c r="G82" s="65"/>
      <c r="H82" s="66"/>
      <c r="I82" s="133" t="s">
        <v>35</v>
      </c>
      <c r="J82" s="133"/>
    </row>
    <row r="83" spans="6:10" s="55" customFormat="1" ht="12.75">
      <c r="F83" s="67" t="s">
        <v>36</v>
      </c>
      <c r="G83" s="125" t="s">
        <v>37</v>
      </c>
      <c r="H83" s="125"/>
      <c r="I83" s="65"/>
      <c r="J83" s="66"/>
    </row>
    <row r="84" ht="12.75">
      <c r="J84" s="119">
        <v>41238</v>
      </c>
    </row>
    <row r="86" ht="12.75"/>
    <row r="87" ht="12.75"/>
  </sheetData>
  <sheetProtection password="CC8C" sheet="1" formatCells="0"/>
  <mergeCells count="35">
    <mergeCell ref="A6:E6"/>
    <mergeCell ref="A1:J1"/>
    <mergeCell ref="A2:J2"/>
    <mergeCell ref="A3:E3"/>
    <mergeCell ref="A4:E4"/>
    <mergeCell ref="A5:E5"/>
    <mergeCell ref="A73:D73"/>
    <mergeCell ref="G73:H73"/>
    <mergeCell ref="I73:J73"/>
    <mergeCell ref="A74:D74"/>
    <mergeCell ref="G74:H74"/>
    <mergeCell ref="I74:J74"/>
    <mergeCell ref="A75:D75"/>
    <mergeCell ref="G75:H75"/>
    <mergeCell ref="I75:J75"/>
    <mergeCell ref="A76:D76"/>
    <mergeCell ref="G76:H76"/>
    <mergeCell ref="I76:J76"/>
    <mergeCell ref="A77:D77"/>
    <mergeCell ref="G77:H77"/>
    <mergeCell ref="I77:J77"/>
    <mergeCell ref="A78:D78"/>
    <mergeCell ref="G78:H78"/>
    <mergeCell ref="I78:J78"/>
    <mergeCell ref="A79:D79"/>
    <mergeCell ref="G79:H79"/>
    <mergeCell ref="I79:J79"/>
    <mergeCell ref="A80:D80"/>
    <mergeCell ref="G80:H80"/>
    <mergeCell ref="I80:J80"/>
    <mergeCell ref="G83:H83"/>
    <mergeCell ref="A81:D81"/>
    <mergeCell ref="G81:H81"/>
    <mergeCell ref="I81:J81"/>
    <mergeCell ref="I82:J82"/>
  </mergeCells>
  <conditionalFormatting sqref="B9:D71 F9:F71">
    <cfRule type="expression" priority="4" dxfId="1" stopIfTrue="1">
      <formula>AND($E9&lt;=$J$9,$AA9&gt;0,$D9&lt;&gt;"LL")</formula>
    </cfRule>
  </conditionalFormatting>
  <conditionalFormatting sqref="E9 E11 E13 E15 E17 E19 E21 E23 E25 E27 E29 E31 E33 E35 E37 E39 E41 E43 E45 E47 E49 E51 E53 E55 E57 E59 E61 E63 E65 E67 E69 E71">
    <cfRule type="expression" priority="3" dxfId="0" stopIfTrue="1">
      <formula>AND($E9&lt;=$J$9,$AA9&gt;0,$D9&lt;&gt;"LL")</formula>
    </cfRule>
  </conditionalFormatting>
  <conditionalFormatting sqref="A23 A39 A41 A57">
    <cfRule type="expression" priority="2" dxfId="1" stopIfTrue="1">
      <formula>$J$9=8</formula>
    </cfRule>
  </conditionalFormatting>
  <conditionalFormatting sqref="E78:F81">
    <cfRule type="expression" priority="1" dxfId="4" stopIfTrue="1">
      <formula>$J$9&lt;5</formula>
    </cfRule>
  </conditionalFormatting>
  <printOptions horizontalCentered="1" verticalCentered="1"/>
  <pageMargins left="0" right="0" top="0" bottom="0" header="0" footer="0"/>
  <pageSetup fitToHeight="1" fitToWidth="1" horizontalDpi="360" verticalDpi="360" orientation="portrait" paperSize="9" scale="9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A52"/>
  <sheetViews>
    <sheetView showGridLines="0" showZeros="0" zoomScalePageLayoutView="0" workbookViewId="0" topLeftCell="A1">
      <selection activeCell="A1" sqref="A1:J1"/>
    </sheetView>
  </sheetViews>
  <sheetFormatPr defaultColWidth="9.140625" defaultRowHeight="12.75"/>
  <cols>
    <col min="1" max="1" width="2.7109375" style="52" bestFit="1" customWidth="1"/>
    <col min="2" max="2" width="7.57421875" style="52" bestFit="1" customWidth="1"/>
    <col min="3" max="3" width="5.28125" style="52" customWidth="1"/>
    <col min="4" max="4" width="4.00390625" style="52" customWidth="1"/>
    <col min="5" max="5" width="2.8515625" style="52" customWidth="1"/>
    <col min="6" max="6" width="24.7109375" style="52" bestFit="1" customWidth="1"/>
    <col min="7" max="10" width="13.7109375" style="68" customWidth="1"/>
    <col min="11" max="26" width="9.140625" style="52" customWidth="1"/>
    <col min="27" max="27" width="0" style="52" hidden="1" customWidth="1"/>
    <col min="28" max="16384" width="9.140625" style="52" customWidth="1"/>
  </cols>
  <sheetData>
    <row r="1" spans="1:10" s="1" customFormat="1" ht="25.5">
      <c r="A1" s="160" t="str">
        <f>('[7]Prep Torneo'!A5)</f>
        <v>XXI MEMORIAL HERMANO TARSICIO</v>
      </c>
      <c r="B1" s="160"/>
      <c r="C1" s="160"/>
      <c r="D1" s="160"/>
      <c r="E1" s="160"/>
      <c r="F1" s="160"/>
      <c r="G1" s="160"/>
      <c r="H1" s="160"/>
      <c r="I1" s="160"/>
      <c r="J1" s="160"/>
    </row>
    <row r="2" spans="1:10" s="2" customFormat="1" ht="12.75">
      <c r="A2" s="161" t="s">
        <v>0</v>
      </c>
      <c r="B2" s="161"/>
      <c r="C2" s="161"/>
      <c r="D2" s="161"/>
      <c r="E2" s="161"/>
      <c r="F2" s="161"/>
      <c r="G2" s="161"/>
      <c r="H2" s="161"/>
      <c r="I2" s="161"/>
      <c r="J2" s="161"/>
    </row>
    <row r="3" spans="1:10" s="6" customFormat="1" ht="9" customHeight="1">
      <c r="A3" s="162" t="s">
        <v>1</v>
      </c>
      <c r="B3" s="162"/>
      <c r="C3" s="162"/>
      <c r="D3" s="162"/>
      <c r="E3" s="162"/>
      <c r="F3" s="3" t="s">
        <v>2</v>
      </c>
      <c r="G3" s="3" t="s">
        <v>3</v>
      </c>
      <c r="H3" s="4"/>
      <c r="I3" s="3" t="s">
        <v>4</v>
      </c>
      <c r="J3" s="5"/>
    </row>
    <row r="4" spans="1:10" s="10" customFormat="1" ht="11.25">
      <c r="A4" s="163">
        <f>('[7]Prep Torneo'!$A$7)</f>
        <v>41218</v>
      </c>
      <c r="B4" s="163"/>
      <c r="C4" s="163"/>
      <c r="D4" s="163"/>
      <c r="E4" s="163"/>
      <c r="F4" s="7" t="str">
        <f>('[7]Prep Torneo'!$B$7)</f>
        <v>FTIB</v>
      </c>
      <c r="G4" s="7" t="str">
        <f>('[7]Prep Torneo'!$C$7)</f>
        <v>PALMA</v>
      </c>
      <c r="H4" s="8"/>
      <c r="I4" s="7" t="str">
        <f>('[7]Prep Torneo'!$D$7)</f>
        <v>C.T. LA SALLE</v>
      </c>
      <c r="J4" s="9"/>
    </row>
    <row r="5" spans="1:10" s="6" customFormat="1" ht="9">
      <c r="A5" s="162" t="s">
        <v>5</v>
      </c>
      <c r="B5" s="162"/>
      <c r="C5" s="162"/>
      <c r="D5" s="162"/>
      <c r="E5" s="162"/>
      <c r="F5" s="11" t="s">
        <v>6</v>
      </c>
      <c r="G5" s="4" t="s">
        <v>7</v>
      </c>
      <c r="H5" s="4"/>
      <c r="I5" s="12" t="s">
        <v>8</v>
      </c>
      <c r="J5" s="5"/>
    </row>
    <row r="6" spans="1:10" s="10" customFormat="1" ht="12" thickBot="1">
      <c r="A6" s="159" t="str">
        <f>('[7]Prep Torneo'!$A$9)</f>
        <v>NO</v>
      </c>
      <c r="B6" s="159"/>
      <c r="C6" s="159"/>
      <c r="D6" s="159"/>
      <c r="E6" s="159"/>
      <c r="F6" s="13" t="str">
        <f>('[7]Prep Torneo'!$B$9)</f>
        <v>CADETE</v>
      </c>
      <c r="G6" s="13" t="str">
        <f>('[7]Prep Torneo'!$C$9)</f>
        <v>MASCULINO</v>
      </c>
      <c r="H6" s="14"/>
      <c r="I6" s="15" t="str">
        <f>CONCATENATE('[7]Prep Torneo'!$D$9," ",'[7]Prep Torneo'!$E$9)</f>
        <v>PEP JORDI MATAS RAMIS</v>
      </c>
      <c r="J6" s="9"/>
    </row>
    <row r="7" spans="1:10" s="20" customFormat="1" ht="9">
      <c r="A7" s="16"/>
      <c r="B7" s="17" t="s">
        <v>9</v>
      </c>
      <c r="C7" s="18" t="s">
        <v>10</v>
      </c>
      <c r="D7" s="18" t="s">
        <v>11</v>
      </c>
      <c r="E7" s="17" t="s">
        <v>12</v>
      </c>
      <c r="F7" s="17" t="s">
        <v>13</v>
      </c>
      <c r="G7" s="18" t="s">
        <v>14</v>
      </c>
      <c r="H7" s="18" t="s">
        <v>15</v>
      </c>
      <c r="I7" s="18" t="s">
        <v>16</v>
      </c>
      <c r="J7" s="19"/>
    </row>
    <row r="8" spans="1:10" s="20" customFormat="1" ht="7.5" customHeight="1">
      <c r="A8" s="21"/>
      <c r="B8" s="22"/>
      <c r="C8" s="23"/>
      <c r="D8" s="23"/>
      <c r="E8" s="24"/>
      <c r="F8" s="25"/>
      <c r="G8" s="23"/>
      <c r="H8" s="23"/>
      <c r="I8" s="23"/>
      <c r="J8" s="23"/>
    </row>
    <row r="9" spans="1:27" s="33" customFormat="1" ht="18" customHeight="1">
      <c r="A9" s="26">
        <v>1</v>
      </c>
      <c r="B9" s="27">
        <f>IF($E9="","",VLOOKUP($E9,'[7]Prep Sorteo'!$A$7:$M$71,4,FALSE))</f>
        <v>5854717</v>
      </c>
      <c r="C9" s="28">
        <f>IF($E9="","",VLOOKUP($E9,'[7]Prep Sorteo'!$A$7:$M$71,9,FALSE))</f>
        <v>570</v>
      </c>
      <c r="D9" s="28">
        <f>IF($E9="","",VLOOKUP($E9,'[7]Prep Sorteo'!$A$7:$M$71,11,FALSE))</f>
        <v>0</v>
      </c>
      <c r="E9" s="29">
        <v>1</v>
      </c>
      <c r="F9" s="30" t="str">
        <f>IF($E9="","",CONCATENATE(VLOOKUP($E9,'[7]Prep Sorteo'!$A$7:$M$71,2,FALSE),", ",VLOOKUP($E9,'[7]Prep Sorteo'!$A$7:$M$71,3,FALSE)))</f>
        <v>CORTIJOS PLANAS, JOSE LUIS</v>
      </c>
      <c r="G9" s="31"/>
      <c r="H9" s="31"/>
      <c r="I9" s="31"/>
      <c r="J9" s="32">
        <f>'[7]Prep Sorteo'!G3</f>
        <v>4</v>
      </c>
      <c r="AA9" s="34">
        <f>IF($E9="","",VLOOKUP($E9,'[7]Prep Sorteo'!$A$7:$M$71,10,FALSE))</f>
        <v>555</v>
      </c>
    </row>
    <row r="10" spans="1:27" s="33" customFormat="1" ht="18" customHeight="1">
      <c r="A10" s="35"/>
      <c r="B10" s="36"/>
      <c r="C10" s="37"/>
      <c r="D10" s="37"/>
      <c r="E10" s="38"/>
      <c r="F10" s="39"/>
      <c r="G10" s="40" t="s">
        <v>38</v>
      </c>
      <c r="H10" s="41"/>
      <c r="I10" s="38"/>
      <c r="J10" s="38"/>
      <c r="AA10" s="34">
        <f>IF($E10="","",VLOOKUP($E10,'[7]Prep Sorteo'!$A$7:$M$71,10,FALSE))</f>
      </c>
    </row>
    <row r="11" spans="1:27" s="33" customFormat="1" ht="18" customHeight="1">
      <c r="A11" s="35">
        <v>2</v>
      </c>
      <c r="B11" s="27">
        <f>IF($E11="","",VLOOKUP($E11,'[7]Prep Sorteo'!$A$7:$M$71,4,FALSE))</f>
        <v>0</v>
      </c>
      <c r="C11" s="28">
        <f>IF($E11="","",VLOOKUP($E11,'[7]Prep Sorteo'!$A$7:$M$71,9,FALSE))</f>
        <v>0</v>
      </c>
      <c r="D11" s="28">
        <f>IF($E11="","",VLOOKUP($E11,'[7]Prep Sorteo'!$A$7:$M$71,11,FALSE))</f>
        <v>0</v>
      </c>
      <c r="E11" s="29">
        <v>65</v>
      </c>
      <c r="F11" s="42" t="str">
        <f>IF($E11="","",CONCATENATE(VLOOKUP($E11,'[7]Prep Sorteo'!$A$7:$M$71,2,FALSE),", ",VLOOKUP($E11,'[7]Prep Sorteo'!$A$7:$M$71,3,FALSE)))</f>
        <v>Bye, </v>
      </c>
      <c r="G11" s="43"/>
      <c r="H11" s="41"/>
      <c r="I11" s="38"/>
      <c r="J11" s="38"/>
      <c r="AA11" s="34">
        <f>IF($E11="","",VLOOKUP($E11,'[7]Prep Sorteo'!$A$7:$M$71,10,FALSE))</f>
        <v>0</v>
      </c>
    </row>
    <row r="12" spans="1:27" s="33" customFormat="1" ht="18" customHeight="1">
      <c r="A12" s="35"/>
      <c r="B12" s="36"/>
      <c r="C12" s="37"/>
      <c r="D12" s="37"/>
      <c r="E12" s="44"/>
      <c r="F12" s="45"/>
      <c r="G12" s="46"/>
      <c r="H12" s="47" t="s">
        <v>134</v>
      </c>
      <c r="I12" s="41"/>
      <c r="J12" s="38"/>
      <c r="AA12" s="34">
        <f>IF($E12="","",VLOOKUP($E12,'[7]Prep Sorteo'!$A$7:$M$71,10,FALSE))</f>
      </c>
    </row>
    <row r="13" spans="1:27" s="33" customFormat="1" ht="18" customHeight="1">
      <c r="A13" s="35">
        <v>3</v>
      </c>
      <c r="B13" s="27">
        <f>IF($E13="","",VLOOKUP($E13,'[7]Prep Sorteo'!$A$7:$M$71,4,FALSE))</f>
        <v>5921590</v>
      </c>
      <c r="C13" s="28">
        <f>IF($E13="","",VLOOKUP($E13,'[7]Prep Sorteo'!$A$7:$M$71,9,FALSE))</f>
        <v>0</v>
      </c>
      <c r="D13" s="28">
        <f>IF($E13="","",VLOOKUP($E13,'[7]Prep Sorteo'!$A$7:$M$71,11,FALSE))</f>
        <v>0</v>
      </c>
      <c r="E13" s="29">
        <v>8</v>
      </c>
      <c r="F13" s="30" t="str">
        <f>IF($E13="","",CONCATENATE(VLOOKUP($E13,'[7]Prep Sorteo'!$A$7:$M$71,2,FALSE),", ",VLOOKUP($E13,'[7]Prep Sorteo'!$A$7:$M$71,3,FALSE)))</f>
        <v>VAN GEERKE, DAVY</v>
      </c>
      <c r="G13" s="46"/>
      <c r="H13" s="43" t="s">
        <v>155</v>
      </c>
      <c r="I13" s="41"/>
      <c r="J13" s="38"/>
      <c r="AA13" s="34">
        <f>IF($E13="","",VLOOKUP($E13,'[7]Prep Sorteo'!$A$7:$M$71,10,FALSE))</f>
        <v>220</v>
      </c>
    </row>
    <row r="14" spans="1:27" s="33" customFormat="1" ht="18" customHeight="1">
      <c r="A14" s="35"/>
      <c r="B14" s="36"/>
      <c r="C14" s="37"/>
      <c r="D14" s="37"/>
      <c r="E14" s="44"/>
      <c r="F14" s="39"/>
      <c r="G14" s="48" t="s">
        <v>134</v>
      </c>
      <c r="H14" s="46"/>
      <c r="I14" s="41"/>
      <c r="J14" s="38"/>
      <c r="AA14" s="34">
        <f>IF($E14="","",VLOOKUP($E14,'[7]Prep Sorteo'!$A$7:$M$71,10,FALSE))</f>
      </c>
    </row>
    <row r="15" spans="1:27" s="33" customFormat="1" ht="18" customHeight="1">
      <c r="A15" s="35">
        <v>4</v>
      </c>
      <c r="B15" s="27">
        <f>IF($E15="","",VLOOKUP($E15,'[7]Prep Sorteo'!$A$7:$M$71,4,FALSE))</f>
        <v>5845526</v>
      </c>
      <c r="C15" s="28">
        <f>IF($E15="","",VLOOKUP($E15,'[7]Prep Sorteo'!$A$7:$M$71,9,FALSE))</f>
        <v>1014</v>
      </c>
      <c r="D15" s="28">
        <f>IF($E15="","",VLOOKUP($E15,'[7]Prep Sorteo'!$A$7:$M$71,11,FALSE))</f>
        <v>0</v>
      </c>
      <c r="E15" s="29">
        <v>7</v>
      </c>
      <c r="F15" s="42" t="str">
        <f>IF($E15="","",CONCATENATE(VLOOKUP($E15,'[7]Prep Sorteo'!$A$7:$M$71,2,FALSE),", ",VLOOKUP($E15,'[7]Prep Sorteo'!$A$7:$M$71,3,FALSE)))</f>
        <v>MARTINEZ MONTORO, MARC</v>
      </c>
      <c r="G15" s="41" t="s">
        <v>135</v>
      </c>
      <c r="H15" s="46"/>
      <c r="I15" s="41"/>
      <c r="J15" s="38"/>
      <c r="AA15" s="34">
        <f>IF($E15="","",VLOOKUP($E15,'[7]Prep Sorteo'!$A$7:$M$71,10,FALSE))</f>
        <v>326</v>
      </c>
    </row>
    <row r="16" spans="1:27" s="33" customFormat="1" ht="18" customHeight="1">
      <c r="A16" s="35"/>
      <c r="B16" s="36"/>
      <c r="C16" s="37"/>
      <c r="D16" s="37"/>
      <c r="E16" s="38"/>
      <c r="F16" s="45"/>
      <c r="G16" s="38"/>
      <c r="H16" s="46"/>
      <c r="I16" s="47" t="s">
        <v>134</v>
      </c>
      <c r="J16" s="41"/>
      <c r="AA16" s="34">
        <f>IF($E16="","",VLOOKUP($E16,'[7]Prep Sorteo'!$A$7:$M$71,10,FALSE))</f>
      </c>
    </row>
    <row r="17" spans="1:27" s="33" customFormat="1" ht="18" customHeight="1">
      <c r="A17" s="26">
        <v>5</v>
      </c>
      <c r="B17" s="27">
        <f>IF($E17="","",VLOOKUP($E17,'[7]Prep Sorteo'!$A$7:$M$71,4,FALSE))</f>
        <v>5879450</v>
      </c>
      <c r="C17" s="28">
        <f>IF($E17="","",VLOOKUP($E17,'[7]Prep Sorteo'!$A$7:$M$71,9,FALSE))</f>
        <v>691</v>
      </c>
      <c r="D17" s="28">
        <f>IF($E17="","",VLOOKUP($E17,'[7]Prep Sorteo'!$A$7:$M$71,11,FALSE))</f>
        <v>0</v>
      </c>
      <c r="E17" s="29">
        <v>3</v>
      </c>
      <c r="F17" s="30" t="str">
        <f>IF($E17="","",CONCATENATE(VLOOKUP($E17,'[7]Prep Sorteo'!$A$7:$M$71,2,FALSE),", ",VLOOKUP($E17,'[7]Prep Sorteo'!$A$7:$M$71,3,FALSE)))</f>
        <v>BENET BRADY, CHARLES</v>
      </c>
      <c r="G17" s="38"/>
      <c r="H17" s="46"/>
      <c r="I17" s="43" t="s">
        <v>178</v>
      </c>
      <c r="J17" s="38"/>
      <c r="AA17" s="34">
        <f>IF($E17="","",VLOOKUP($E17,'[7]Prep Sorteo'!$A$7:$M$71,10,FALSE))</f>
        <v>470</v>
      </c>
    </row>
    <row r="18" spans="1:27" s="33" customFormat="1" ht="18" customHeight="1">
      <c r="A18" s="35"/>
      <c r="B18" s="36"/>
      <c r="C18" s="37"/>
      <c r="D18" s="37"/>
      <c r="E18" s="38"/>
      <c r="F18" s="39"/>
      <c r="G18" s="47" t="s">
        <v>39</v>
      </c>
      <c r="H18" s="46"/>
      <c r="I18" s="46"/>
      <c r="J18" s="38"/>
      <c r="AA18" s="34">
        <f>IF($E18="","",VLOOKUP($E18,'[7]Prep Sorteo'!$A$7:$M$71,10,FALSE))</f>
      </c>
    </row>
    <row r="19" spans="1:27" s="33" customFormat="1" ht="18" customHeight="1">
      <c r="A19" s="35">
        <v>6</v>
      </c>
      <c r="B19" s="27">
        <f>IF($E19="","",VLOOKUP($E19,'[7]Prep Sorteo'!$A$7:$M$71,4,FALSE))</f>
        <v>0</v>
      </c>
      <c r="C19" s="28">
        <f>IF($E19="","",VLOOKUP($E19,'[7]Prep Sorteo'!$A$7:$M$71,9,FALSE))</f>
        <v>0</v>
      </c>
      <c r="D19" s="28">
        <f>IF($E19="","",VLOOKUP($E19,'[7]Prep Sorteo'!$A$7:$M$71,11,FALSE))</f>
        <v>0</v>
      </c>
      <c r="E19" s="29">
        <v>65</v>
      </c>
      <c r="F19" s="42" t="str">
        <f>IF($E19="","",CONCATENATE(VLOOKUP($E19,'[7]Prep Sorteo'!$A$7:$M$71,2,FALSE),", ",VLOOKUP($E19,'[7]Prep Sorteo'!$A$7:$M$71,3,FALSE)))</f>
        <v>Bye, </v>
      </c>
      <c r="G19" s="43"/>
      <c r="H19" s="46"/>
      <c r="I19" s="46"/>
      <c r="J19" s="38"/>
      <c r="AA19" s="34">
        <f>IF($E19="","",VLOOKUP($E19,'[7]Prep Sorteo'!$A$7:$M$71,10,FALSE))</f>
        <v>0</v>
      </c>
    </row>
    <row r="20" spans="1:27" s="33" customFormat="1" ht="18" customHeight="1">
      <c r="A20" s="35"/>
      <c r="B20" s="36"/>
      <c r="C20" s="37"/>
      <c r="D20" s="37"/>
      <c r="E20" s="44"/>
      <c r="F20" s="45"/>
      <c r="G20" s="46"/>
      <c r="H20" s="48" t="s">
        <v>39</v>
      </c>
      <c r="I20" s="46"/>
      <c r="J20" s="38"/>
      <c r="AA20" s="34">
        <f>IF($E20="","",VLOOKUP($E20,'[7]Prep Sorteo'!$A$7:$M$71,10,FALSE))</f>
      </c>
    </row>
    <row r="21" spans="1:27" s="33" customFormat="1" ht="18" customHeight="1">
      <c r="A21" s="35">
        <v>7</v>
      </c>
      <c r="B21" s="27">
        <f>IF($E21="","",VLOOKUP($E21,'[7]Prep Sorteo'!$A$7:$M$71,4,FALSE))</f>
        <v>5847978</v>
      </c>
      <c r="C21" s="28">
        <f>IF($E21="","",VLOOKUP($E21,'[7]Prep Sorteo'!$A$7:$M$71,9,FALSE))</f>
        <v>1007</v>
      </c>
      <c r="D21" s="28">
        <f>IF($E21="","",VLOOKUP($E21,'[7]Prep Sorteo'!$A$7:$M$71,11,FALSE))</f>
        <v>0</v>
      </c>
      <c r="E21" s="29">
        <v>6</v>
      </c>
      <c r="F21" s="30" t="str">
        <f>IF($E21="","",CONCATENATE(VLOOKUP($E21,'[7]Prep Sorteo'!$A$7:$M$71,2,FALSE),", ",VLOOKUP($E21,'[7]Prep Sorteo'!$A$7:$M$71,3,FALSE)))</f>
        <v>PUENTE DE ROSSELLO, AITOR</v>
      </c>
      <c r="G21" s="46"/>
      <c r="H21" s="38" t="s">
        <v>174</v>
      </c>
      <c r="I21" s="46"/>
      <c r="J21" s="38"/>
      <c r="AA21" s="34">
        <f>IF($E21="","",VLOOKUP($E21,'[7]Prep Sorteo'!$A$7:$M$71,10,FALSE))</f>
        <v>328</v>
      </c>
    </row>
    <row r="22" spans="1:27" s="33" customFormat="1" ht="18" customHeight="1">
      <c r="A22" s="35"/>
      <c r="B22" s="36"/>
      <c r="C22" s="37"/>
      <c r="D22" s="37"/>
      <c r="E22" s="44"/>
      <c r="F22" s="39"/>
      <c r="G22" s="48" t="s">
        <v>136</v>
      </c>
      <c r="H22" s="41"/>
      <c r="I22" s="46"/>
      <c r="J22" s="38"/>
      <c r="AA22" s="34">
        <f>IF($E22="","",VLOOKUP($E22,'[7]Prep Sorteo'!$A$7:$M$71,10,FALSE))</f>
      </c>
    </row>
    <row r="23" spans="1:27" s="33" customFormat="1" ht="18" customHeight="1">
      <c r="A23" s="35">
        <v>8</v>
      </c>
      <c r="B23" s="27">
        <f>IF($E23="","",VLOOKUP($E23,'[7]Prep Sorteo'!$A$7:$M$71,4,FALSE))</f>
        <v>5867091</v>
      </c>
      <c r="C23" s="28">
        <f>IF($E23="","",VLOOKUP($E23,'[7]Prep Sorteo'!$A$7:$M$71,9,FALSE))</f>
        <v>2044</v>
      </c>
      <c r="D23" s="28">
        <f>IF($E23="","",VLOOKUP($E23,'[7]Prep Sorteo'!$A$7:$M$71,11,FALSE))</f>
        <v>0</v>
      </c>
      <c r="E23" s="29">
        <v>9</v>
      </c>
      <c r="F23" s="42" t="str">
        <f>IF($E23="","",CONCATENATE(VLOOKUP($E23,'[7]Prep Sorteo'!$A$7:$M$71,2,FALSE),", ",VLOOKUP($E23,'[7]Prep Sorteo'!$A$7:$M$71,3,FALSE)))</f>
        <v>ACUÑA GRACIA, MARCOS</v>
      </c>
      <c r="G23" s="41" t="s">
        <v>137</v>
      </c>
      <c r="H23" s="41"/>
      <c r="I23" s="46"/>
      <c r="J23" s="38"/>
      <c r="AA23" s="34">
        <f>IF($E23="","",VLOOKUP($E23,'[7]Prep Sorteo'!$A$7:$M$71,10,FALSE))</f>
        <v>160</v>
      </c>
    </row>
    <row r="24" spans="1:27" s="33" customFormat="1" ht="18" customHeight="1">
      <c r="A24" s="35"/>
      <c r="B24" s="36"/>
      <c r="C24" s="37"/>
      <c r="D24" s="37"/>
      <c r="E24" s="44"/>
      <c r="F24" s="45"/>
      <c r="G24" s="38"/>
      <c r="H24" s="41"/>
      <c r="I24" s="49" t="s">
        <v>20</v>
      </c>
      <c r="J24" s="47" t="s">
        <v>40</v>
      </c>
      <c r="AA24" s="34">
        <f>IF($E24="","",VLOOKUP($E24,'[7]Prep Sorteo'!$A$7:$M$71,10,FALSE))</f>
      </c>
    </row>
    <row r="25" spans="1:27" s="33" customFormat="1" ht="18" customHeight="1">
      <c r="A25" s="35">
        <v>9</v>
      </c>
      <c r="B25" s="27">
        <f>IF($E25="","",VLOOKUP($E25,'[7]Prep Sorteo'!$A$7:$M$71,4,FALSE))</f>
        <v>5873725</v>
      </c>
      <c r="C25" s="28">
        <f>IF($E25="","",VLOOKUP($E25,'[7]Prep Sorteo'!$A$7:$M$71,9,FALSE))</f>
        <v>882</v>
      </c>
      <c r="D25" s="28">
        <f>IF($E25="","",VLOOKUP($E25,'[7]Prep Sorteo'!$A$7:$M$71,11,FALSE))</f>
        <v>0</v>
      </c>
      <c r="E25" s="29">
        <v>5</v>
      </c>
      <c r="F25" s="30" t="str">
        <f>IF($E25="","",CONCATENATE(VLOOKUP($E25,'[7]Prep Sorteo'!$A$7:$M$71,2,FALSE),", ",VLOOKUP($E25,'[7]Prep Sorteo'!$A$7:$M$71,3,FALSE)))</f>
        <v>BARRAZA ESCOBARES, JOAQUIN CA</v>
      </c>
      <c r="G25" s="38"/>
      <c r="H25" s="38"/>
      <c r="I25" s="46"/>
      <c r="J25" s="41" t="s">
        <v>157</v>
      </c>
      <c r="AA25" s="34">
        <f>IF($E25="","",VLOOKUP($E25,'[7]Prep Sorteo'!$A$7:$M$71,10,FALSE))</f>
        <v>373</v>
      </c>
    </row>
    <row r="26" spans="1:27" s="33" customFormat="1" ht="18" customHeight="1">
      <c r="A26" s="35"/>
      <c r="B26" s="36"/>
      <c r="C26" s="37"/>
      <c r="D26" s="37"/>
      <c r="E26" s="44"/>
      <c r="F26" s="39"/>
      <c r="G26" s="47" t="s">
        <v>138</v>
      </c>
      <c r="H26" s="41"/>
      <c r="I26" s="46"/>
      <c r="J26" s="38"/>
      <c r="AA26" s="34">
        <f>IF($E26="","",VLOOKUP($E26,'[7]Prep Sorteo'!$A$7:$M$71,10,FALSE))</f>
      </c>
    </row>
    <row r="27" spans="1:27" s="33" customFormat="1" ht="18" customHeight="1">
      <c r="A27" s="35">
        <v>10</v>
      </c>
      <c r="B27" s="27">
        <f>IF($E27="","",VLOOKUP($E27,'[7]Prep Sorteo'!$A$7:$M$71,4,FALSE))</f>
        <v>5856466</v>
      </c>
      <c r="C27" s="28">
        <f>IF($E27="","",VLOOKUP($E27,'[7]Prep Sorteo'!$A$7:$M$71,9,FALSE))</f>
        <v>2124</v>
      </c>
      <c r="D27" s="28">
        <f>IF($E27="","",VLOOKUP($E27,'[7]Prep Sorteo'!$A$7:$M$71,11,FALSE))</f>
        <v>0</v>
      </c>
      <c r="E27" s="29">
        <v>10</v>
      </c>
      <c r="F27" s="42" t="str">
        <f>IF($E27="","",CONCATENATE(VLOOKUP($E27,'[7]Prep Sorteo'!$A$7:$M$71,2,FALSE),", ",VLOOKUP($E27,'[7]Prep Sorteo'!$A$7:$M$71,3,FALSE)))</f>
        <v>PIZA MARTORELL, RAMON ANTO</v>
      </c>
      <c r="G27" s="43" t="s">
        <v>93</v>
      </c>
      <c r="H27" s="41"/>
      <c r="I27" s="46"/>
      <c r="J27" s="38"/>
      <c r="AA27" s="34">
        <f>IF($E27="","",VLOOKUP($E27,'[7]Prep Sorteo'!$A$7:$M$71,10,FALSE))</f>
        <v>154</v>
      </c>
    </row>
    <row r="28" spans="1:27" s="33" customFormat="1" ht="18" customHeight="1">
      <c r="A28" s="35"/>
      <c r="B28" s="36"/>
      <c r="C28" s="37"/>
      <c r="D28" s="37"/>
      <c r="E28" s="44"/>
      <c r="F28" s="45"/>
      <c r="G28" s="46"/>
      <c r="H28" s="47" t="s">
        <v>40</v>
      </c>
      <c r="I28" s="46"/>
      <c r="J28" s="38"/>
      <c r="AA28" s="34">
        <f>IF($E28="","",VLOOKUP($E28,'[7]Prep Sorteo'!$A$7:$M$71,10,FALSE))</f>
      </c>
    </row>
    <row r="29" spans="1:27" s="33" customFormat="1" ht="18" customHeight="1">
      <c r="A29" s="35">
        <v>11</v>
      </c>
      <c r="B29" s="27">
        <f>IF($E29="","",VLOOKUP($E29,'[7]Prep Sorteo'!$A$7:$M$71,4,FALSE))</f>
        <v>0</v>
      </c>
      <c r="C29" s="28">
        <f>IF($E29="","",VLOOKUP($E29,'[7]Prep Sorteo'!$A$7:$M$71,9,FALSE))</f>
        <v>0</v>
      </c>
      <c r="D29" s="28">
        <f>IF($E29="","",VLOOKUP($E29,'[7]Prep Sorteo'!$A$7:$M$71,11,FALSE))</f>
        <v>0</v>
      </c>
      <c r="E29" s="29">
        <v>65</v>
      </c>
      <c r="F29" s="30" t="str">
        <f>IF($E29="","",CONCATENATE(VLOOKUP($E29,'[7]Prep Sorteo'!$A$7:$M$71,2,FALSE),", ",VLOOKUP($E29,'[7]Prep Sorteo'!$A$7:$M$71,3,FALSE)))</f>
        <v>Bye, </v>
      </c>
      <c r="G29" s="46"/>
      <c r="H29" s="43" t="s">
        <v>110</v>
      </c>
      <c r="I29" s="46"/>
      <c r="J29" s="38"/>
      <c r="AA29" s="34">
        <f>IF($E29="","",VLOOKUP($E29,'[7]Prep Sorteo'!$A$7:$M$71,10,FALSE))</f>
        <v>0</v>
      </c>
    </row>
    <row r="30" spans="1:27" s="33" customFormat="1" ht="18" customHeight="1">
      <c r="A30" s="35"/>
      <c r="B30" s="36"/>
      <c r="C30" s="37"/>
      <c r="D30" s="37"/>
      <c r="E30" s="38"/>
      <c r="F30" s="39"/>
      <c r="G30" s="48" t="s">
        <v>40</v>
      </c>
      <c r="H30" s="46"/>
      <c r="I30" s="46"/>
      <c r="J30" s="38"/>
      <c r="AA30" s="34">
        <f>IF($E30="","",VLOOKUP($E30,'[7]Prep Sorteo'!$A$7:$M$71,10,FALSE))</f>
      </c>
    </row>
    <row r="31" spans="1:27" s="33" customFormat="1" ht="18" customHeight="1">
      <c r="A31" s="26">
        <v>12</v>
      </c>
      <c r="B31" s="27">
        <f>IF($E31="","",VLOOKUP($E31,'[7]Prep Sorteo'!$A$7:$M$71,4,FALSE))</f>
        <v>5868304</v>
      </c>
      <c r="C31" s="28">
        <f>IF($E31="","",VLOOKUP($E31,'[7]Prep Sorteo'!$A$7:$M$71,9,FALSE))</f>
        <v>710</v>
      </c>
      <c r="D31" s="28">
        <f>IF($E31="","",VLOOKUP($E31,'[7]Prep Sorteo'!$A$7:$M$71,11,FALSE))</f>
        <v>0</v>
      </c>
      <c r="E31" s="29">
        <v>4</v>
      </c>
      <c r="F31" s="42" t="str">
        <f>IF($E31="","",CONCATENATE(VLOOKUP($E31,'[7]Prep Sorteo'!$A$7:$M$71,2,FALSE),", ",VLOOKUP($E31,'[7]Prep Sorteo'!$A$7:$M$71,3,FALSE)))</f>
        <v>SIQUIER GONZALEZ, JOAN</v>
      </c>
      <c r="G31" s="41"/>
      <c r="H31" s="46"/>
      <c r="I31" s="46"/>
      <c r="J31" s="38"/>
      <c r="AA31" s="34">
        <f>IF($E31="","",VLOOKUP($E31,'[7]Prep Sorteo'!$A$7:$M$71,10,FALSE))</f>
        <v>457</v>
      </c>
    </row>
    <row r="32" spans="1:27" s="33" customFormat="1" ht="18" customHeight="1">
      <c r="A32" s="35"/>
      <c r="B32" s="36"/>
      <c r="C32" s="37"/>
      <c r="D32" s="37"/>
      <c r="E32" s="38"/>
      <c r="F32" s="45"/>
      <c r="G32" s="38"/>
      <c r="H32" s="46"/>
      <c r="I32" s="48" t="s">
        <v>40</v>
      </c>
      <c r="J32" s="41"/>
      <c r="AA32" s="34">
        <f>IF($E32="","",VLOOKUP($E32,'[7]Prep Sorteo'!$A$7:$M$71,10,FALSE))</f>
      </c>
    </row>
    <row r="33" spans="1:27" s="33" customFormat="1" ht="18" customHeight="1">
      <c r="A33" s="35">
        <v>13</v>
      </c>
      <c r="B33" s="27">
        <f>IF($E33="","",VLOOKUP($E33,'[7]Prep Sorteo'!$A$7:$M$71,4,FALSE))</f>
        <v>5902798</v>
      </c>
      <c r="C33" s="28">
        <f>IF($E33="","",VLOOKUP($E33,'[7]Prep Sorteo'!$A$7:$M$71,9,FALSE))</f>
        <v>5817</v>
      </c>
      <c r="D33" s="28">
        <f>IF($E33="","",VLOOKUP($E33,'[7]Prep Sorteo'!$A$7:$M$71,11,FALSE))</f>
        <v>0</v>
      </c>
      <c r="E33" s="29">
        <v>12</v>
      </c>
      <c r="F33" s="30" t="str">
        <f>IF($E33="","",CONCATENATE(VLOOKUP($E33,'[7]Prep Sorteo'!$A$7:$M$71,2,FALSE),", ",VLOOKUP($E33,'[7]Prep Sorteo'!$A$7:$M$71,3,FALSE)))</f>
        <v>FELIU FUSTER, JUAN CARLO</v>
      </c>
      <c r="G33" s="38"/>
      <c r="H33" s="46"/>
      <c r="I33" s="38" t="s">
        <v>179</v>
      </c>
      <c r="J33" s="38"/>
      <c r="AA33" s="34">
        <f>IF($E33="","",VLOOKUP($E33,'[7]Prep Sorteo'!$A$7:$M$71,10,FALSE))</f>
        <v>44</v>
      </c>
    </row>
    <row r="34" spans="1:27" s="33" customFormat="1" ht="18" customHeight="1">
      <c r="A34" s="35"/>
      <c r="B34" s="36"/>
      <c r="C34" s="37"/>
      <c r="D34" s="37"/>
      <c r="E34" s="44"/>
      <c r="F34" s="39"/>
      <c r="G34" s="47" t="s">
        <v>139</v>
      </c>
      <c r="H34" s="46"/>
      <c r="I34" s="38"/>
      <c r="J34" s="38"/>
      <c r="AA34" s="34">
        <f>IF($E34="","",VLOOKUP($E34,'[7]Prep Sorteo'!$A$7:$M$71,10,FALSE))</f>
      </c>
    </row>
    <row r="35" spans="1:27" s="33" customFormat="1" ht="18" customHeight="1">
      <c r="A35" s="35">
        <v>14</v>
      </c>
      <c r="B35" s="27">
        <f>IF($E35="","",VLOOKUP($E35,'[7]Prep Sorteo'!$A$7:$M$71,4,FALSE))</f>
        <v>5848116</v>
      </c>
      <c r="C35" s="28">
        <f>IF($E35="","",VLOOKUP($E35,'[7]Prep Sorteo'!$A$7:$M$71,9,FALSE))</f>
        <v>2232</v>
      </c>
      <c r="D35" s="28">
        <f>IF($E35="","",VLOOKUP($E35,'[7]Prep Sorteo'!$A$7:$M$71,11,FALSE))</f>
        <v>0</v>
      </c>
      <c r="E35" s="29">
        <v>11</v>
      </c>
      <c r="F35" s="42" t="str">
        <f>IF($E35="","",CONCATENATE(VLOOKUP($E35,'[7]Prep Sorteo'!$A$7:$M$71,2,FALSE),", ",VLOOKUP($E35,'[7]Prep Sorteo'!$A$7:$M$71,3,FALSE)))</f>
        <v>DEBACKRE DALI, DAVID</v>
      </c>
      <c r="G35" s="43" t="s">
        <v>125</v>
      </c>
      <c r="H35" s="46"/>
      <c r="I35" s="38"/>
      <c r="J35" s="38"/>
      <c r="AA35" s="34">
        <f>IF($E35="","",VLOOKUP($E35,'[7]Prep Sorteo'!$A$7:$M$71,10,FALSE))</f>
        <v>146</v>
      </c>
    </row>
    <row r="36" spans="1:27" s="33" customFormat="1" ht="18" customHeight="1">
      <c r="A36" s="35"/>
      <c r="B36" s="36"/>
      <c r="C36" s="37"/>
      <c r="D36" s="37"/>
      <c r="E36" s="44"/>
      <c r="F36" s="45"/>
      <c r="G36" s="46"/>
      <c r="H36" s="48" t="s">
        <v>41</v>
      </c>
      <c r="I36" s="41"/>
      <c r="J36" s="38"/>
      <c r="AA36" s="34">
        <f>IF($E36="","",VLOOKUP($E36,'[7]Prep Sorteo'!$A$7:$M$71,10,FALSE))</f>
      </c>
    </row>
    <row r="37" spans="1:27" s="33" customFormat="1" ht="18" customHeight="1">
      <c r="A37" s="35">
        <v>15</v>
      </c>
      <c r="B37" s="27">
        <f>IF($E37="","",VLOOKUP($E37,'[7]Prep Sorteo'!$A$7:$M$71,4,FALSE))</f>
        <v>0</v>
      </c>
      <c r="C37" s="28">
        <f>IF($E37="","",VLOOKUP($E37,'[7]Prep Sorteo'!$A$7:$M$71,9,FALSE))</f>
        <v>0</v>
      </c>
      <c r="D37" s="28">
        <f>IF($E37="","",VLOOKUP($E37,'[7]Prep Sorteo'!$A$7:$M$71,11,FALSE))</f>
        <v>0</v>
      </c>
      <c r="E37" s="29">
        <v>65</v>
      </c>
      <c r="F37" s="30" t="str">
        <f>IF($E37="","",CONCATENATE(VLOOKUP($E37,'[7]Prep Sorteo'!$A$7:$M$71,2,FALSE),", ",VLOOKUP($E37,'[7]Prep Sorteo'!$A$7:$M$71,3,FALSE)))</f>
        <v>Bye, </v>
      </c>
      <c r="G37" s="46"/>
      <c r="H37" s="38" t="s">
        <v>175</v>
      </c>
      <c r="I37" s="41"/>
      <c r="J37" s="38"/>
      <c r="AA37" s="34">
        <f>IF($E37="","",VLOOKUP($E37,'[7]Prep Sorteo'!$A$7:$M$71,10,FALSE))</f>
        <v>0</v>
      </c>
    </row>
    <row r="38" spans="1:27" s="33" customFormat="1" ht="18" customHeight="1">
      <c r="A38" s="35"/>
      <c r="B38" s="36"/>
      <c r="C38" s="37"/>
      <c r="D38" s="37"/>
      <c r="E38" s="38"/>
      <c r="F38" s="39"/>
      <c r="G38" s="48" t="s">
        <v>41</v>
      </c>
      <c r="H38" s="41"/>
      <c r="I38" s="41"/>
      <c r="J38" s="38"/>
      <c r="AA38" s="34">
        <f>IF($E38="","",VLOOKUP($E38,'[7]Prep Sorteo'!$A$7:$M$71,10,FALSE))</f>
      </c>
    </row>
    <row r="39" spans="1:27" s="33" customFormat="1" ht="18" customHeight="1">
      <c r="A39" s="26">
        <v>16</v>
      </c>
      <c r="B39" s="27">
        <f>IF($E39="","",VLOOKUP($E39,'[7]Prep Sorteo'!$A$7:$M$71,4,FALSE))</f>
        <v>5838315</v>
      </c>
      <c r="C39" s="28">
        <f>IF($E39="","",VLOOKUP($E39,'[7]Prep Sorteo'!$A$7:$M$71,9,FALSE))</f>
        <v>664</v>
      </c>
      <c r="D39" s="28">
        <f>IF($E39="","",VLOOKUP($E39,'[7]Prep Sorteo'!$A$7:$M$71,11,FALSE))</f>
        <v>0</v>
      </c>
      <c r="E39" s="29">
        <v>2</v>
      </c>
      <c r="F39" s="42" t="str">
        <f>IF($E39="","",CONCATENATE(VLOOKUP($E39,'[7]Prep Sorteo'!$A$7:$M$71,2,FALSE),", ",VLOOKUP($E39,'[7]Prep Sorteo'!$A$7:$M$71,3,FALSE)))</f>
        <v>FERRAGUT LLUCH, ANDREU</v>
      </c>
      <c r="G39" s="41"/>
      <c r="H39" s="41"/>
      <c r="I39" s="41"/>
      <c r="J39" s="38"/>
      <c r="AA39" s="34">
        <f>IF($E39="","",VLOOKUP($E39,'[7]Prep Sorteo'!$A$7:$M$71,10,FALSE))</f>
        <v>487</v>
      </c>
    </row>
    <row r="40" spans="1:10" ht="13.5" thickBot="1">
      <c r="A40" s="50"/>
      <c r="B40" s="50"/>
      <c r="C40" s="50"/>
      <c r="D40" s="50"/>
      <c r="E40" s="50"/>
      <c r="F40" s="50"/>
      <c r="G40" s="51"/>
      <c r="H40" s="51"/>
      <c r="I40" s="51"/>
      <c r="J40" s="51"/>
    </row>
    <row r="41" spans="1:10" s="55" customFormat="1" ht="9" customHeight="1">
      <c r="A41" s="134" t="s">
        <v>25</v>
      </c>
      <c r="B41" s="135"/>
      <c r="C41" s="135"/>
      <c r="D41" s="136"/>
      <c r="E41" s="53" t="s">
        <v>26</v>
      </c>
      <c r="F41" s="54" t="s">
        <v>27</v>
      </c>
      <c r="G41" s="152" t="s">
        <v>28</v>
      </c>
      <c r="H41" s="153"/>
      <c r="I41" s="154" t="s">
        <v>29</v>
      </c>
      <c r="J41" s="155"/>
    </row>
    <row r="42" spans="1:10" s="55" customFormat="1" ht="9" customHeight="1" thickBot="1">
      <c r="A42" s="156">
        <v>41215</v>
      </c>
      <c r="B42" s="157"/>
      <c r="C42" s="157"/>
      <c r="D42" s="158"/>
      <c r="E42" s="56">
        <v>1</v>
      </c>
      <c r="F42" s="57" t="str">
        <f>F9</f>
        <v>CORTIJOS PLANAS, JOSE LUIS</v>
      </c>
      <c r="G42" s="137"/>
      <c r="H42" s="138"/>
      <c r="I42" s="139"/>
      <c r="J42" s="140"/>
    </row>
    <row r="43" spans="1:10" s="55" customFormat="1" ht="9" customHeight="1">
      <c r="A43" s="146" t="s">
        <v>30</v>
      </c>
      <c r="B43" s="147"/>
      <c r="C43" s="147"/>
      <c r="D43" s="148"/>
      <c r="E43" s="58">
        <v>2</v>
      </c>
      <c r="F43" s="59" t="str">
        <f>F39</f>
        <v>FERRAGUT LLUCH, ANDREU</v>
      </c>
      <c r="G43" s="137"/>
      <c r="H43" s="138"/>
      <c r="I43" s="139"/>
      <c r="J43" s="140"/>
    </row>
    <row r="44" spans="1:10" s="55" customFormat="1" ht="9" customHeight="1" thickBot="1">
      <c r="A44" s="149" t="s">
        <v>31</v>
      </c>
      <c r="B44" s="150"/>
      <c r="C44" s="150"/>
      <c r="D44" s="151"/>
      <c r="E44" s="58">
        <v>3</v>
      </c>
      <c r="F44" s="59" t="str">
        <f>IF($E$17=3,$F$17,IF($E$31=3,$F$31,""))</f>
        <v>BENET BRADY, CHARLES</v>
      </c>
      <c r="G44" s="137"/>
      <c r="H44" s="138"/>
      <c r="I44" s="139"/>
      <c r="J44" s="140"/>
    </row>
    <row r="45" spans="1:10" s="55" customFormat="1" ht="9" customHeight="1">
      <c r="A45" s="134" t="s">
        <v>32</v>
      </c>
      <c r="B45" s="135"/>
      <c r="C45" s="135"/>
      <c r="D45" s="136"/>
      <c r="E45" s="58">
        <v>4</v>
      </c>
      <c r="F45" s="59" t="str">
        <f>IF($E$17=4,$F$17,IF($E$31=4,$F$31,""))</f>
        <v>SIQUIER GONZALEZ, JOAN</v>
      </c>
      <c r="G45" s="137"/>
      <c r="H45" s="138"/>
      <c r="I45" s="139"/>
      <c r="J45" s="140"/>
    </row>
    <row r="46" spans="1:10" s="55" customFormat="1" ht="9" customHeight="1" thickBot="1">
      <c r="A46" s="143"/>
      <c r="B46" s="144"/>
      <c r="C46" s="144"/>
      <c r="D46" s="145"/>
      <c r="E46" s="60"/>
      <c r="F46" s="61"/>
      <c r="G46" s="137"/>
      <c r="H46" s="138"/>
      <c r="I46" s="139"/>
      <c r="J46" s="140"/>
    </row>
    <row r="47" spans="1:10" s="55" customFormat="1" ht="9" customHeight="1">
      <c r="A47" s="134" t="s">
        <v>33</v>
      </c>
      <c r="B47" s="135"/>
      <c r="C47" s="135"/>
      <c r="D47" s="136"/>
      <c r="E47" s="60"/>
      <c r="F47" s="61"/>
      <c r="G47" s="137"/>
      <c r="H47" s="138"/>
      <c r="I47" s="139"/>
      <c r="J47" s="140"/>
    </row>
    <row r="48" spans="1:10" s="55" customFormat="1" ht="9" customHeight="1">
      <c r="A48" s="141" t="str">
        <f>I6</f>
        <v>PEP JORDI MATAS RAMIS</v>
      </c>
      <c r="B48" s="124"/>
      <c r="C48" s="124"/>
      <c r="D48" s="142"/>
      <c r="E48" s="60"/>
      <c r="F48" s="61"/>
      <c r="G48" s="137"/>
      <c r="H48" s="138"/>
      <c r="I48" s="139"/>
      <c r="J48" s="140"/>
    </row>
    <row r="49" spans="1:10" s="55" customFormat="1" ht="9" customHeight="1" thickBot="1">
      <c r="A49" s="126">
        <f>('[7]Prep Torneo'!$E$7)</f>
        <v>3208825</v>
      </c>
      <c r="B49" s="127"/>
      <c r="C49" s="127"/>
      <c r="D49" s="128"/>
      <c r="E49" s="62"/>
      <c r="F49" s="63"/>
      <c r="G49" s="129"/>
      <c r="H49" s="130"/>
      <c r="I49" s="131"/>
      <c r="J49" s="132"/>
    </row>
    <row r="50" spans="2:10" s="55" customFormat="1" ht="12.75">
      <c r="B50" s="64" t="s">
        <v>34</v>
      </c>
      <c r="F50" s="65"/>
      <c r="G50" s="65"/>
      <c r="H50" s="66"/>
      <c r="I50" s="133" t="s">
        <v>35</v>
      </c>
      <c r="J50" s="133"/>
    </row>
    <row r="51" spans="6:10" s="55" customFormat="1" ht="12.75">
      <c r="F51" s="67" t="s">
        <v>36</v>
      </c>
      <c r="G51" s="125" t="s">
        <v>37</v>
      </c>
      <c r="H51" s="125"/>
      <c r="I51" s="65"/>
      <c r="J51" s="66"/>
    </row>
    <row r="52" ht="12.75">
      <c r="J52" s="119">
        <v>41238</v>
      </c>
    </row>
    <row r="53" ht="12.75"/>
    <row r="54" ht="12.75"/>
    <row r="55" ht="12.75"/>
  </sheetData>
  <sheetProtection password="CC8C" sheet="1" formatCells="0"/>
  <mergeCells count="35">
    <mergeCell ref="A6:E6"/>
    <mergeCell ref="A1:J1"/>
    <mergeCell ref="A2:J2"/>
    <mergeCell ref="A3:E3"/>
    <mergeCell ref="A4:E4"/>
    <mergeCell ref="A5:E5"/>
    <mergeCell ref="A41:D41"/>
    <mergeCell ref="G41:H41"/>
    <mergeCell ref="I41:J41"/>
    <mergeCell ref="A42:D42"/>
    <mergeCell ref="G42:H42"/>
    <mergeCell ref="I42:J42"/>
    <mergeCell ref="A43:D43"/>
    <mergeCell ref="G43:H43"/>
    <mergeCell ref="I43:J43"/>
    <mergeCell ref="A44:D44"/>
    <mergeCell ref="G44:H44"/>
    <mergeCell ref="I44:J44"/>
    <mergeCell ref="A45:D45"/>
    <mergeCell ref="G45:H45"/>
    <mergeCell ref="I45:J45"/>
    <mergeCell ref="A46:D46"/>
    <mergeCell ref="G46:H46"/>
    <mergeCell ref="I46:J46"/>
    <mergeCell ref="A47:D47"/>
    <mergeCell ref="G47:H47"/>
    <mergeCell ref="I47:J47"/>
    <mergeCell ref="A48:D48"/>
    <mergeCell ref="G48:H48"/>
    <mergeCell ref="I48:J48"/>
    <mergeCell ref="G51:H51"/>
    <mergeCell ref="A49:D49"/>
    <mergeCell ref="G49:H49"/>
    <mergeCell ref="I49:J49"/>
    <mergeCell ref="I50:J50"/>
  </mergeCells>
  <conditionalFormatting sqref="B9:D39 F9:F39">
    <cfRule type="expression" priority="2" dxfId="1" stopIfTrue="1">
      <formula>AND($E9&lt;=$J$9,$AA9&gt;0,$D9&lt;&gt;"LL")</formula>
    </cfRule>
  </conditionalFormatting>
  <conditionalFormatting sqref="E9 E13 E15 E19 E21 E23 E25 E27 E29 E31 E33 E35 E37 E39 E11 E17">
    <cfRule type="expression" priority="1" dxfId="0" stopIfTrue="1">
      <formula>AND($E9&lt;=$J$9,$AA9&gt;0,$D9&lt;&gt;"LL")</formula>
    </cfRule>
  </conditionalFormatting>
  <printOptions horizontalCentered="1" verticalCentered="1"/>
  <pageMargins left="0" right="0" top="0" bottom="0" header="0" footer="0"/>
  <pageSetup fitToHeight="1" fitToWidth="1"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A52"/>
  <sheetViews>
    <sheetView showGridLines="0" showZeros="0" zoomScalePageLayoutView="0" workbookViewId="0" topLeftCell="A1">
      <selection activeCell="A1" sqref="A1:J1"/>
    </sheetView>
  </sheetViews>
  <sheetFormatPr defaultColWidth="9.140625" defaultRowHeight="12.75"/>
  <cols>
    <col min="1" max="1" width="2.7109375" style="52" bestFit="1" customWidth="1"/>
    <col min="2" max="2" width="7.57421875" style="52" bestFit="1" customWidth="1"/>
    <col min="3" max="3" width="5.28125" style="52" customWidth="1"/>
    <col min="4" max="4" width="4.00390625" style="52" customWidth="1"/>
    <col min="5" max="5" width="2.8515625" style="52" customWidth="1"/>
    <col min="6" max="6" width="24.7109375" style="52" bestFit="1" customWidth="1"/>
    <col min="7" max="10" width="13.7109375" style="68" customWidth="1"/>
    <col min="11" max="26" width="9.140625" style="52" customWidth="1"/>
    <col min="27" max="27" width="0" style="52" hidden="1" customWidth="1"/>
    <col min="28" max="16384" width="9.140625" style="52" customWidth="1"/>
  </cols>
  <sheetData>
    <row r="1" spans="1:10" s="1" customFormat="1" ht="25.5">
      <c r="A1" s="160" t="str">
        <f>('[8]Prep Torneo'!A5)</f>
        <v>XXI MEMORIAL HERMANO TARSICIO</v>
      </c>
      <c r="B1" s="160"/>
      <c r="C1" s="160"/>
      <c r="D1" s="160"/>
      <c r="E1" s="160"/>
      <c r="F1" s="160"/>
      <c r="G1" s="160"/>
      <c r="H1" s="160"/>
      <c r="I1" s="160"/>
      <c r="J1" s="160"/>
    </row>
    <row r="2" spans="1:10" s="2" customFormat="1" ht="12.75">
      <c r="A2" s="161" t="s">
        <v>0</v>
      </c>
      <c r="B2" s="161"/>
      <c r="C2" s="161"/>
      <c r="D2" s="161"/>
      <c r="E2" s="161"/>
      <c r="F2" s="161"/>
      <c r="G2" s="161"/>
      <c r="H2" s="161"/>
      <c r="I2" s="161"/>
      <c r="J2" s="161"/>
    </row>
    <row r="3" spans="1:10" s="6" customFormat="1" ht="9" customHeight="1">
      <c r="A3" s="162" t="s">
        <v>1</v>
      </c>
      <c r="B3" s="162"/>
      <c r="C3" s="162"/>
      <c r="D3" s="162"/>
      <c r="E3" s="162"/>
      <c r="F3" s="3" t="s">
        <v>2</v>
      </c>
      <c r="G3" s="3" t="s">
        <v>3</v>
      </c>
      <c r="H3" s="4"/>
      <c r="I3" s="3" t="s">
        <v>4</v>
      </c>
      <c r="J3" s="5"/>
    </row>
    <row r="4" spans="1:10" s="10" customFormat="1" ht="11.25">
      <c r="A4" s="163">
        <f>('[8]Prep Torneo'!$A$7)</f>
        <v>41218</v>
      </c>
      <c r="B4" s="163"/>
      <c r="C4" s="163"/>
      <c r="D4" s="163"/>
      <c r="E4" s="163"/>
      <c r="F4" s="7" t="str">
        <f>('[8]Prep Torneo'!$B$7)</f>
        <v>FTIB</v>
      </c>
      <c r="G4" s="7" t="str">
        <f>('[8]Prep Torneo'!$C$7)</f>
        <v>PALMA</v>
      </c>
      <c r="H4" s="8"/>
      <c r="I4" s="7" t="str">
        <f>('[8]Prep Torneo'!$D$7)</f>
        <v>C.T. LA SALLE</v>
      </c>
      <c r="J4" s="9"/>
    </row>
    <row r="5" spans="1:10" s="6" customFormat="1" ht="9">
      <c r="A5" s="162" t="s">
        <v>5</v>
      </c>
      <c r="B5" s="162"/>
      <c r="C5" s="162"/>
      <c r="D5" s="162"/>
      <c r="E5" s="162"/>
      <c r="F5" s="11" t="s">
        <v>6</v>
      </c>
      <c r="G5" s="4" t="s">
        <v>7</v>
      </c>
      <c r="H5" s="4"/>
      <c r="I5" s="12" t="s">
        <v>8</v>
      </c>
      <c r="J5" s="5"/>
    </row>
    <row r="6" spans="1:10" s="10" customFormat="1" ht="12" thickBot="1">
      <c r="A6" s="159" t="str">
        <f>('[8]Prep Torneo'!$A$9)</f>
        <v>NO</v>
      </c>
      <c r="B6" s="159"/>
      <c r="C6" s="159"/>
      <c r="D6" s="159"/>
      <c r="E6" s="159"/>
      <c r="F6" s="13" t="str">
        <f>('[8]Prep Torneo'!$B$9)</f>
        <v>CADETE 2ª</v>
      </c>
      <c r="G6" s="13" t="str">
        <f>('[8]Prep Torneo'!$C$9)</f>
        <v>MASCULINO</v>
      </c>
      <c r="H6" s="14"/>
      <c r="I6" s="15" t="str">
        <f>CONCATENATE('[8]Prep Torneo'!$D$9," ",'[8]Prep Torneo'!$E$9)</f>
        <v>PEP JORDI MATAS RAMIS</v>
      </c>
      <c r="J6" s="9"/>
    </row>
    <row r="7" spans="1:10" s="20" customFormat="1" ht="9">
      <c r="A7" s="16"/>
      <c r="B7" s="17" t="s">
        <v>9</v>
      </c>
      <c r="C7" s="18" t="s">
        <v>10</v>
      </c>
      <c r="D7" s="18" t="s">
        <v>11</v>
      </c>
      <c r="E7" s="17" t="s">
        <v>12</v>
      </c>
      <c r="F7" s="17" t="s">
        <v>13</v>
      </c>
      <c r="G7" s="18" t="s">
        <v>14</v>
      </c>
      <c r="H7" s="18" t="s">
        <v>15</v>
      </c>
      <c r="I7" s="18" t="s">
        <v>16</v>
      </c>
      <c r="J7" s="19"/>
    </row>
    <row r="8" spans="1:10" s="20" customFormat="1" ht="7.5" customHeight="1">
      <c r="A8" s="21"/>
      <c r="B8" s="22"/>
      <c r="C8" s="23"/>
      <c r="D8" s="23"/>
      <c r="E8" s="24"/>
      <c r="F8" s="25"/>
      <c r="G8" s="23"/>
      <c r="H8" s="23"/>
      <c r="I8" s="23"/>
      <c r="J8" s="23"/>
    </row>
    <row r="9" spans="1:27" s="33" customFormat="1" ht="18" customHeight="1">
      <c r="A9" s="26">
        <v>1</v>
      </c>
      <c r="B9" s="27">
        <f>IF($E9="","",VLOOKUP($E9,'[8]Prep Sorteo'!$A$7:$M$71,4,FALSE))</f>
        <v>5870010</v>
      </c>
      <c r="C9" s="28">
        <f>IF($E9="","",VLOOKUP($E9,'[8]Prep Sorteo'!$A$7:$M$71,9,FALSE))</f>
        <v>8341</v>
      </c>
      <c r="D9" s="28">
        <f>IF($E9="","",VLOOKUP($E9,'[8]Prep Sorteo'!$A$7:$M$71,11,FALSE))</f>
        <v>0</v>
      </c>
      <c r="E9" s="29">
        <v>1</v>
      </c>
      <c r="F9" s="30" t="str">
        <f>IF($E9="","",CONCATENATE(VLOOKUP($E9,'[8]Prep Sorteo'!$A$7:$M$71,2,FALSE),", ",VLOOKUP($E9,'[8]Prep Sorteo'!$A$7:$M$71,3,FALSE)))</f>
        <v>CHIA LLADO, JUAN CARLO</v>
      </c>
      <c r="G9" s="31"/>
      <c r="H9" s="31"/>
      <c r="I9" s="31"/>
      <c r="J9" s="32">
        <f>'[8]Prep Sorteo'!G3</f>
        <v>8</v>
      </c>
      <c r="AA9" s="34">
        <f>IF($E9="","",VLOOKUP($E9,'[8]Prep Sorteo'!$A$7:$M$71,10,FALSE))</f>
        <v>24</v>
      </c>
    </row>
    <row r="10" spans="1:27" s="33" customFormat="1" ht="18" customHeight="1">
      <c r="A10" s="35"/>
      <c r="B10" s="36"/>
      <c r="C10" s="37"/>
      <c r="D10" s="37"/>
      <c r="E10" s="38"/>
      <c r="F10" s="39"/>
      <c r="G10" s="40" t="s">
        <v>17</v>
      </c>
      <c r="H10" s="41"/>
      <c r="I10" s="38"/>
      <c r="J10" s="38"/>
      <c r="AA10" s="34">
        <f>IF($E10="","",VLOOKUP($E10,'[8]Prep Sorteo'!$A$7:$M$71,10,FALSE))</f>
      </c>
    </row>
    <row r="11" spans="1:27" s="33" customFormat="1" ht="18" customHeight="1">
      <c r="A11" s="35">
        <v>2</v>
      </c>
      <c r="B11" s="27">
        <f>IF($E11="","",VLOOKUP($E11,'[8]Prep Sorteo'!$A$7:$M$71,4,FALSE))</f>
        <v>0</v>
      </c>
      <c r="C11" s="28">
        <f>IF($E11="","",VLOOKUP($E11,'[8]Prep Sorteo'!$A$7:$M$71,9,FALSE))</f>
        <v>0</v>
      </c>
      <c r="D11" s="28">
        <f>IF($E11="","",VLOOKUP($E11,'[8]Prep Sorteo'!$A$7:$M$71,11,FALSE))</f>
        <v>0</v>
      </c>
      <c r="E11" s="29">
        <v>65</v>
      </c>
      <c r="F11" s="42" t="str">
        <f>IF($E11="","",CONCATENATE(VLOOKUP($E11,'[8]Prep Sorteo'!$A$7:$M$71,2,FALSE),", ",VLOOKUP($E11,'[8]Prep Sorteo'!$A$7:$M$71,3,FALSE)))</f>
        <v>Bye, </v>
      </c>
      <c r="G11" s="43"/>
      <c r="H11" s="41"/>
      <c r="I11" s="38"/>
      <c r="J11" s="38"/>
      <c r="AA11" s="34">
        <f>IF($E11="","",VLOOKUP($E11,'[8]Prep Sorteo'!$A$7:$M$71,10,FALSE))</f>
        <v>0</v>
      </c>
    </row>
    <row r="12" spans="1:27" s="33" customFormat="1" ht="18" customHeight="1">
      <c r="A12" s="35"/>
      <c r="B12" s="36"/>
      <c r="C12" s="37"/>
      <c r="D12" s="37"/>
      <c r="E12" s="44"/>
      <c r="F12" s="45"/>
      <c r="G12" s="46"/>
      <c r="H12" s="47" t="s">
        <v>140</v>
      </c>
      <c r="I12" s="41"/>
      <c r="J12" s="38"/>
      <c r="AA12" s="34">
        <f>IF($E12="","",VLOOKUP($E12,'[8]Prep Sorteo'!$A$7:$M$71,10,FALSE))</f>
      </c>
    </row>
    <row r="13" spans="1:27" s="33" customFormat="1" ht="18" customHeight="1">
      <c r="A13" s="35">
        <v>3</v>
      </c>
      <c r="B13" s="27">
        <f>IF($E13="","",VLOOKUP($E13,'[8]Prep Sorteo'!$A$7:$M$71,4,FALSE))</f>
        <v>5912044</v>
      </c>
      <c r="C13" s="28">
        <f>IF($E13="","",VLOOKUP($E13,'[8]Prep Sorteo'!$A$7:$M$71,9,FALSE))</f>
        <v>21456</v>
      </c>
      <c r="D13" s="28">
        <f>IF($E13="","",VLOOKUP($E13,'[8]Prep Sorteo'!$A$7:$M$71,11,FALSE))</f>
        <v>0</v>
      </c>
      <c r="E13" s="29">
        <v>8</v>
      </c>
      <c r="F13" s="30" t="str">
        <f>IF($E13="","",CONCATENATE(VLOOKUP($E13,'[8]Prep Sorteo'!$A$7:$M$71,2,FALSE),", ",VLOOKUP($E13,'[8]Prep Sorteo'!$A$7:$M$71,3,FALSE)))</f>
        <v>CAÑELLAS MELERO, XICO</v>
      </c>
      <c r="G13" s="46"/>
      <c r="H13" s="43" t="s">
        <v>94</v>
      </c>
      <c r="I13" s="41"/>
      <c r="J13" s="38"/>
      <c r="AA13" s="34">
        <f>IF($E13="","",VLOOKUP($E13,'[8]Prep Sorteo'!$A$7:$M$71,10,FALSE))</f>
        <v>1</v>
      </c>
    </row>
    <row r="14" spans="1:27" s="33" customFormat="1" ht="18" customHeight="1">
      <c r="A14" s="35"/>
      <c r="B14" s="36"/>
      <c r="C14" s="37"/>
      <c r="D14" s="37"/>
      <c r="E14" s="44"/>
      <c r="F14" s="39"/>
      <c r="G14" s="48" t="s">
        <v>140</v>
      </c>
      <c r="H14" s="46"/>
      <c r="I14" s="41"/>
      <c r="J14" s="38"/>
      <c r="AA14" s="34">
        <f>IF($E14="","",VLOOKUP($E14,'[8]Prep Sorteo'!$A$7:$M$71,10,FALSE))</f>
      </c>
    </row>
    <row r="15" spans="1:27" s="33" customFormat="1" ht="18" customHeight="1">
      <c r="A15" s="35">
        <v>4</v>
      </c>
      <c r="B15" s="27">
        <f>IF($E15="","",VLOOKUP($E15,'[8]Prep Sorteo'!$A$7:$M$71,4,FALSE))</f>
        <v>5894440</v>
      </c>
      <c r="C15" s="28" t="str">
        <f>IF($E15="","",VLOOKUP($E15,'[8]Prep Sorteo'!$A$7:$M$71,9,FALSE))</f>
        <v>s/c</v>
      </c>
      <c r="D15" s="28">
        <f>IF($E15="","",VLOOKUP($E15,'[8]Prep Sorteo'!$A$7:$M$71,11,FALSE))</f>
        <v>0</v>
      </c>
      <c r="E15" s="29">
        <v>9</v>
      </c>
      <c r="F15" s="42" t="str">
        <f>IF($E15="","",CONCATENATE(VLOOKUP($E15,'[8]Prep Sorteo'!$A$7:$M$71,2,FALSE),", ",VLOOKUP($E15,'[8]Prep Sorteo'!$A$7:$M$71,3,FALSE)))</f>
        <v>ROSADO CONEJO, PEDRO</v>
      </c>
      <c r="G15" s="41" t="s">
        <v>120</v>
      </c>
      <c r="H15" s="46"/>
      <c r="I15" s="41"/>
      <c r="J15" s="38"/>
      <c r="AA15" s="34">
        <f>IF($E15="","",VLOOKUP($E15,'[8]Prep Sorteo'!$A$7:$M$71,10,FALSE))</f>
        <v>0</v>
      </c>
    </row>
    <row r="16" spans="1:27" s="33" customFormat="1" ht="18" customHeight="1">
      <c r="A16" s="35"/>
      <c r="B16" s="36"/>
      <c r="C16" s="37"/>
      <c r="D16" s="37"/>
      <c r="E16" s="38"/>
      <c r="F16" s="45"/>
      <c r="G16" s="38"/>
      <c r="H16" s="46"/>
      <c r="I16" s="47" t="s">
        <v>140</v>
      </c>
      <c r="J16" s="41"/>
      <c r="AA16" s="34">
        <f>IF($E16="","",VLOOKUP($E16,'[8]Prep Sorteo'!$A$7:$M$71,10,FALSE))</f>
      </c>
    </row>
    <row r="17" spans="1:27" s="33" customFormat="1" ht="18" customHeight="1">
      <c r="A17" s="26">
        <v>5</v>
      </c>
      <c r="B17" s="27">
        <f>IF($E17="","",VLOOKUP($E17,'[8]Prep Sorteo'!$A$7:$M$71,4,FALSE))</f>
        <v>5886215</v>
      </c>
      <c r="C17" s="28">
        <f>IF($E17="","",VLOOKUP($E17,'[8]Prep Sorteo'!$A$7:$M$71,9,FALSE))</f>
        <v>13337</v>
      </c>
      <c r="D17" s="28">
        <f>IF($E17="","",VLOOKUP($E17,'[8]Prep Sorteo'!$A$7:$M$71,11,FALSE))</f>
        <v>0</v>
      </c>
      <c r="E17" s="29">
        <v>4</v>
      </c>
      <c r="F17" s="30" t="str">
        <f>IF($E17="","",CONCATENATE(VLOOKUP($E17,'[8]Prep Sorteo'!$A$7:$M$71,2,FALSE),", ",VLOOKUP($E17,'[8]Prep Sorteo'!$A$7:$M$71,3,FALSE)))</f>
        <v>LLINAS VALENTINCIC, ANDREU</v>
      </c>
      <c r="G17" s="38"/>
      <c r="H17" s="46"/>
      <c r="I17" s="43" t="s">
        <v>180</v>
      </c>
      <c r="J17" s="38"/>
      <c r="AA17" s="34">
        <f>IF($E17="","",VLOOKUP($E17,'[8]Prep Sorteo'!$A$7:$M$71,10,FALSE))</f>
        <v>8</v>
      </c>
    </row>
    <row r="18" spans="1:27" s="33" customFormat="1" ht="18" customHeight="1">
      <c r="A18" s="35"/>
      <c r="B18" s="36"/>
      <c r="C18" s="37"/>
      <c r="D18" s="37"/>
      <c r="E18" s="38"/>
      <c r="F18" s="39"/>
      <c r="G18" s="47" t="s">
        <v>18</v>
      </c>
      <c r="H18" s="46"/>
      <c r="I18" s="46"/>
      <c r="J18" s="38"/>
      <c r="AA18" s="34">
        <f>IF($E18="","",VLOOKUP($E18,'[8]Prep Sorteo'!$A$7:$M$71,10,FALSE))</f>
      </c>
    </row>
    <row r="19" spans="1:27" s="33" customFormat="1" ht="18" customHeight="1">
      <c r="A19" s="35">
        <v>6</v>
      </c>
      <c r="B19" s="27">
        <f>IF($E19="","",VLOOKUP($E19,'[8]Prep Sorteo'!$A$7:$M$71,4,FALSE))</f>
        <v>0</v>
      </c>
      <c r="C19" s="28">
        <f>IF($E19="","",VLOOKUP($E19,'[8]Prep Sorteo'!$A$7:$M$71,9,FALSE))</f>
        <v>0</v>
      </c>
      <c r="D19" s="28">
        <f>IF($E19="","",VLOOKUP($E19,'[8]Prep Sorteo'!$A$7:$M$71,11,FALSE))</f>
        <v>0</v>
      </c>
      <c r="E19" s="29">
        <v>65</v>
      </c>
      <c r="F19" s="42" t="str">
        <f>IF($E19="","",CONCATENATE(VLOOKUP($E19,'[8]Prep Sorteo'!$A$7:$M$71,2,FALSE),", ",VLOOKUP($E19,'[8]Prep Sorteo'!$A$7:$M$71,3,FALSE)))</f>
        <v>Bye, </v>
      </c>
      <c r="G19" s="43"/>
      <c r="H19" s="46"/>
      <c r="I19" s="46"/>
      <c r="J19" s="38"/>
      <c r="AA19" s="34">
        <f>IF($E19="","",VLOOKUP($E19,'[8]Prep Sorteo'!$A$7:$M$71,10,FALSE))</f>
        <v>0</v>
      </c>
    </row>
    <row r="20" spans="1:27" s="33" customFormat="1" ht="18" customHeight="1">
      <c r="A20" s="35"/>
      <c r="B20" s="36"/>
      <c r="C20" s="37"/>
      <c r="D20" s="37"/>
      <c r="E20" s="44"/>
      <c r="F20" s="45"/>
      <c r="G20" s="46"/>
      <c r="H20" s="48" t="s">
        <v>18</v>
      </c>
      <c r="I20" s="46"/>
      <c r="J20" s="38"/>
      <c r="AA20" s="34">
        <f>IF($E20="","",VLOOKUP($E20,'[8]Prep Sorteo'!$A$7:$M$71,10,FALSE))</f>
      </c>
    </row>
    <row r="21" spans="1:27" s="33" customFormat="1" ht="18" customHeight="1">
      <c r="A21" s="35">
        <v>7</v>
      </c>
      <c r="B21" s="27">
        <f>IF($E21="","",VLOOKUP($E21,'[8]Prep Sorteo'!$A$7:$M$71,4,FALSE))</f>
        <v>5854163</v>
      </c>
      <c r="C21" s="28">
        <f>IF($E21="","",VLOOKUP($E21,'[8]Prep Sorteo'!$A$7:$M$71,9,FALSE))</f>
        <v>16432</v>
      </c>
      <c r="D21" s="28">
        <f>IF($E21="","",VLOOKUP($E21,'[8]Prep Sorteo'!$A$7:$M$71,11,FALSE))</f>
        <v>0</v>
      </c>
      <c r="E21" s="29">
        <v>6</v>
      </c>
      <c r="F21" s="30" t="str">
        <f>IF($E21="","",CONCATENATE(VLOOKUP($E21,'[8]Prep Sorteo'!$A$7:$M$71,2,FALSE),", ",VLOOKUP($E21,'[8]Prep Sorteo'!$A$7:$M$71,3,FALSE)))</f>
        <v>GOMILA MARTI, JUAN</v>
      </c>
      <c r="G21" s="46"/>
      <c r="H21" s="38" t="s">
        <v>123</v>
      </c>
      <c r="I21" s="46"/>
      <c r="J21" s="38"/>
      <c r="AA21" s="34">
        <f>IF($E21="","",VLOOKUP($E21,'[8]Prep Sorteo'!$A$7:$M$71,10,FALSE))</f>
        <v>4</v>
      </c>
    </row>
    <row r="22" spans="1:27" s="33" customFormat="1" ht="18" customHeight="1">
      <c r="A22" s="35"/>
      <c r="B22" s="36"/>
      <c r="C22" s="37"/>
      <c r="D22" s="37"/>
      <c r="E22" s="44"/>
      <c r="F22" s="39"/>
      <c r="G22" s="48" t="s">
        <v>19</v>
      </c>
      <c r="H22" s="41"/>
      <c r="I22" s="46"/>
      <c r="J22" s="38"/>
      <c r="AA22" s="34">
        <f>IF($E22="","",VLOOKUP($E22,'[8]Prep Sorteo'!$A$7:$M$71,10,FALSE))</f>
      </c>
    </row>
    <row r="23" spans="1:27" s="33" customFormat="1" ht="18" customHeight="1">
      <c r="A23" s="35">
        <v>8</v>
      </c>
      <c r="B23" s="27">
        <f>IF($E23="","",VLOOKUP($E23,'[8]Prep Sorteo'!$A$7:$M$71,4,FALSE))</f>
        <v>0</v>
      </c>
      <c r="C23" s="28">
        <f>IF($E23="","",VLOOKUP($E23,'[8]Prep Sorteo'!$A$7:$M$71,9,FALSE))</f>
        <v>0</v>
      </c>
      <c r="D23" s="28">
        <f>IF($E23="","",VLOOKUP($E23,'[8]Prep Sorteo'!$A$7:$M$71,11,FALSE))</f>
        <v>0</v>
      </c>
      <c r="E23" s="29">
        <v>65</v>
      </c>
      <c r="F23" s="42" t="str">
        <f>IF($E23="","",CONCATENATE(VLOOKUP($E23,'[8]Prep Sorteo'!$A$7:$M$71,2,FALSE),", ",VLOOKUP($E23,'[8]Prep Sorteo'!$A$7:$M$71,3,FALSE)))</f>
        <v>Bye, </v>
      </c>
      <c r="G23" s="41"/>
      <c r="H23" s="41"/>
      <c r="I23" s="46"/>
      <c r="J23" s="38"/>
      <c r="AA23" s="34">
        <f>IF($E23="","",VLOOKUP($E23,'[8]Prep Sorteo'!$A$7:$M$71,10,FALSE))</f>
        <v>0</v>
      </c>
    </row>
    <row r="24" spans="1:27" s="33" customFormat="1" ht="18" customHeight="1">
      <c r="A24" s="35"/>
      <c r="B24" s="36"/>
      <c r="C24" s="37"/>
      <c r="D24" s="37"/>
      <c r="E24" s="44"/>
      <c r="F24" s="45"/>
      <c r="G24" s="38"/>
      <c r="H24" s="41"/>
      <c r="I24" s="49" t="s">
        <v>20</v>
      </c>
      <c r="J24" s="47" t="s">
        <v>140</v>
      </c>
      <c r="AA24" s="34">
        <f>IF($E24="","",VLOOKUP($E24,'[8]Prep Sorteo'!$A$7:$M$71,10,FALSE))</f>
      </c>
    </row>
    <row r="25" spans="1:27" s="33" customFormat="1" ht="18" customHeight="1">
      <c r="A25" s="35">
        <v>9</v>
      </c>
      <c r="B25" s="27">
        <f>IF($E25="","",VLOOKUP($E25,'[8]Prep Sorteo'!$A$7:$M$71,4,FALSE))</f>
        <v>0</v>
      </c>
      <c r="C25" s="28">
        <f>IF($E25="","",VLOOKUP($E25,'[8]Prep Sorteo'!$A$7:$M$71,9,FALSE))</f>
        <v>0</v>
      </c>
      <c r="D25" s="28">
        <f>IF($E25="","",VLOOKUP($E25,'[8]Prep Sorteo'!$A$7:$M$71,11,FALSE))</f>
        <v>0</v>
      </c>
      <c r="E25" s="29">
        <v>65</v>
      </c>
      <c r="F25" s="30" t="str">
        <f>IF($E25="","",CONCATENATE(VLOOKUP($E25,'[8]Prep Sorteo'!$A$7:$M$71,2,FALSE),", ",VLOOKUP($E25,'[8]Prep Sorteo'!$A$7:$M$71,3,FALSE)))</f>
        <v>Bye, </v>
      </c>
      <c r="G25" s="38"/>
      <c r="H25" s="38"/>
      <c r="I25" s="46"/>
      <c r="J25" s="41" t="s">
        <v>184</v>
      </c>
      <c r="AA25" s="34">
        <f>IF($E25="","",VLOOKUP($E25,'[8]Prep Sorteo'!$A$7:$M$71,10,FALSE))</f>
        <v>0</v>
      </c>
    </row>
    <row r="26" spans="1:27" s="33" customFormat="1" ht="18" customHeight="1">
      <c r="A26" s="35"/>
      <c r="B26" s="36"/>
      <c r="C26" s="37"/>
      <c r="D26" s="37"/>
      <c r="E26" s="44"/>
      <c r="F26" s="39"/>
      <c r="G26" s="47" t="s">
        <v>21</v>
      </c>
      <c r="H26" s="41"/>
      <c r="I26" s="46"/>
      <c r="J26" s="38"/>
      <c r="AA26" s="34">
        <f>IF($E26="","",VLOOKUP($E26,'[8]Prep Sorteo'!$A$7:$M$71,10,FALSE))</f>
      </c>
    </row>
    <row r="27" spans="1:27" s="33" customFormat="1" ht="18" customHeight="1">
      <c r="A27" s="35">
        <v>10</v>
      </c>
      <c r="B27" s="27">
        <f>IF($E27="","",VLOOKUP($E27,'[8]Prep Sorteo'!$A$7:$M$71,4,FALSE))</f>
        <v>5908051</v>
      </c>
      <c r="C27" s="28">
        <f>IF($E27="","",VLOOKUP($E27,'[8]Prep Sorteo'!$A$7:$M$71,9,FALSE))</f>
        <v>15455</v>
      </c>
      <c r="D27" s="28" t="str">
        <f>IF($E27="","",VLOOKUP($E27,'[8]Prep Sorteo'!$A$7:$M$71,11,FALSE))</f>
        <v>WC</v>
      </c>
      <c r="E27" s="29">
        <v>5</v>
      </c>
      <c r="F27" s="42" t="str">
        <f>IF($E27="","",CONCATENATE(VLOOKUP($E27,'[8]Prep Sorteo'!$A$7:$M$71,2,FALSE),", ",VLOOKUP($E27,'[8]Prep Sorteo'!$A$7:$M$71,3,FALSE)))</f>
        <v>REYES GOMARIZ, RAFAEL</v>
      </c>
      <c r="G27" s="43"/>
      <c r="H27" s="41"/>
      <c r="I27" s="46"/>
      <c r="J27" s="38"/>
      <c r="AA27" s="34">
        <f>IF($E27="","",VLOOKUP($E27,'[8]Prep Sorteo'!$A$7:$M$71,10,FALSE))</f>
        <v>5</v>
      </c>
    </row>
    <row r="28" spans="1:27" s="33" customFormat="1" ht="18" customHeight="1">
      <c r="A28" s="35"/>
      <c r="B28" s="36"/>
      <c r="C28" s="37"/>
      <c r="D28" s="37"/>
      <c r="E28" s="44"/>
      <c r="F28" s="45"/>
      <c r="G28" s="46"/>
      <c r="H28" s="47" t="s">
        <v>21</v>
      </c>
      <c r="I28" s="46"/>
      <c r="J28" s="38"/>
      <c r="AA28" s="34">
        <f>IF($E28="","",VLOOKUP($E28,'[8]Prep Sorteo'!$A$7:$M$71,10,FALSE))</f>
      </c>
    </row>
    <row r="29" spans="1:27" s="33" customFormat="1" ht="18" customHeight="1">
      <c r="A29" s="35">
        <v>11</v>
      </c>
      <c r="B29" s="27">
        <f>IF($E29="","",VLOOKUP($E29,'[8]Prep Sorteo'!$A$7:$M$71,4,FALSE))</f>
        <v>0</v>
      </c>
      <c r="C29" s="28">
        <f>IF($E29="","",VLOOKUP($E29,'[8]Prep Sorteo'!$A$7:$M$71,9,FALSE))</f>
        <v>0</v>
      </c>
      <c r="D29" s="28">
        <f>IF($E29="","",VLOOKUP($E29,'[8]Prep Sorteo'!$A$7:$M$71,11,FALSE))</f>
        <v>0</v>
      </c>
      <c r="E29" s="29">
        <v>65</v>
      </c>
      <c r="F29" s="30" t="str">
        <f>IF($E29="","",CONCATENATE(VLOOKUP($E29,'[8]Prep Sorteo'!$A$7:$M$71,2,FALSE),", ",VLOOKUP($E29,'[8]Prep Sorteo'!$A$7:$M$71,3,FALSE)))</f>
        <v>Bye, </v>
      </c>
      <c r="G29" s="46"/>
      <c r="H29" s="43" t="s">
        <v>155</v>
      </c>
      <c r="I29" s="46"/>
      <c r="J29" s="38"/>
      <c r="AA29" s="34">
        <f>IF($E29="","",VLOOKUP($E29,'[8]Prep Sorteo'!$A$7:$M$71,10,FALSE))</f>
        <v>0</v>
      </c>
    </row>
    <row r="30" spans="1:27" s="33" customFormat="1" ht="18" customHeight="1">
      <c r="A30" s="35"/>
      <c r="B30" s="36"/>
      <c r="C30" s="37"/>
      <c r="D30" s="37"/>
      <c r="E30" s="38"/>
      <c r="F30" s="39"/>
      <c r="G30" s="48" t="s">
        <v>22</v>
      </c>
      <c r="H30" s="46"/>
      <c r="I30" s="46"/>
      <c r="J30" s="38"/>
      <c r="AA30" s="34">
        <f>IF($E30="","",VLOOKUP($E30,'[8]Prep Sorteo'!$A$7:$M$71,10,FALSE))</f>
      </c>
    </row>
    <row r="31" spans="1:27" s="33" customFormat="1" ht="18" customHeight="1">
      <c r="A31" s="26">
        <v>12</v>
      </c>
      <c r="B31" s="27">
        <f>IF($E31="","",VLOOKUP($E31,'[8]Prep Sorteo'!$A$7:$M$71,4,FALSE))</f>
        <v>5902962</v>
      </c>
      <c r="C31" s="28">
        <f>IF($E31="","",VLOOKUP($E31,'[8]Prep Sorteo'!$A$7:$M$71,9,FALSE))</f>
        <v>10469</v>
      </c>
      <c r="D31" s="28">
        <f>IF($E31="","",VLOOKUP($E31,'[8]Prep Sorteo'!$A$7:$M$71,11,FALSE))</f>
        <v>0</v>
      </c>
      <c r="E31" s="29">
        <v>3</v>
      </c>
      <c r="F31" s="42" t="str">
        <f>IF($E31="","",CONCATENATE(VLOOKUP($E31,'[8]Prep Sorteo'!$A$7:$M$71,2,FALSE),", ",VLOOKUP($E31,'[8]Prep Sorteo'!$A$7:$M$71,3,FALSE)))</f>
        <v>MONTAMARTA CASTELLO, MIQUEL</v>
      </c>
      <c r="G31" s="41"/>
      <c r="H31" s="46"/>
      <c r="I31" s="46"/>
      <c r="J31" s="38"/>
      <c r="AA31" s="34">
        <f>IF($E31="","",VLOOKUP($E31,'[8]Prep Sorteo'!$A$7:$M$71,10,FALSE))</f>
        <v>15</v>
      </c>
    </row>
    <row r="32" spans="1:27" s="33" customFormat="1" ht="18" customHeight="1">
      <c r="A32" s="35"/>
      <c r="B32" s="36"/>
      <c r="C32" s="37"/>
      <c r="D32" s="37"/>
      <c r="E32" s="38"/>
      <c r="F32" s="45"/>
      <c r="G32" s="38"/>
      <c r="H32" s="46"/>
      <c r="I32" s="48" t="s">
        <v>24</v>
      </c>
      <c r="J32" s="41"/>
      <c r="AA32" s="34">
        <f>IF($E32="","",VLOOKUP($E32,'[8]Prep Sorteo'!$A$7:$M$71,10,FALSE))</f>
      </c>
    </row>
    <row r="33" spans="1:27" s="33" customFormat="1" ht="18" customHeight="1">
      <c r="A33" s="35">
        <v>13</v>
      </c>
      <c r="B33" s="27">
        <f>IF($E33="","",VLOOKUP($E33,'[8]Prep Sorteo'!$A$7:$M$71,4,FALSE))</f>
        <v>0</v>
      </c>
      <c r="C33" s="28">
        <f>IF($E33="","",VLOOKUP($E33,'[8]Prep Sorteo'!$A$7:$M$71,9,FALSE))</f>
        <v>0</v>
      </c>
      <c r="D33" s="28">
        <f>IF($E33="","",VLOOKUP($E33,'[8]Prep Sorteo'!$A$7:$M$71,11,FALSE))</f>
        <v>0</v>
      </c>
      <c r="E33" s="29">
        <v>65</v>
      </c>
      <c r="F33" s="30" t="str">
        <f>IF($E33="","",CONCATENATE(VLOOKUP($E33,'[8]Prep Sorteo'!$A$7:$M$71,2,FALSE),", ",VLOOKUP($E33,'[8]Prep Sorteo'!$A$7:$M$71,3,FALSE)))</f>
        <v>Bye, </v>
      </c>
      <c r="G33" s="38"/>
      <c r="H33" s="46"/>
      <c r="I33" s="38" t="s">
        <v>181</v>
      </c>
      <c r="J33" s="38"/>
      <c r="AA33" s="34">
        <f>IF($E33="","",VLOOKUP($E33,'[8]Prep Sorteo'!$A$7:$M$71,10,FALSE))</f>
        <v>0</v>
      </c>
    </row>
    <row r="34" spans="1:27" s="33" customFormat="1" ht="18" customHeight="1">
      <c r="A34" s="35"/>
      <c r="B34" s="36"/>
      <c r="C34" s="37"/>
      <c r="D34" s="37"/>
      <c r="E34" s="44"/>
      <c r="F34" s="39"/>
      <c r="G34" s="47" t="s">
        <v>23</v>
      </c>
      <c r="H34" s="46"/>
      <c r="I34" s="38"/>
      <c r="J34" s="38"/>
      <c r="AA34" s="34">
        <f>IF($E34="","",VLOOKUP($E34,'[8]Prep Sorteo'!$A$7:$M$71,10,FALSE))</f>
      </c>
    </row>
    <row r="35" spans="1:27" s="33" customFormat="1" ht="18" customHeight="1">
      <c r="A35" s="35">
        <v>14</v>
      </c>
      <c r="B35" s="27">
        <f>IF($E35="","",VLOOKUP($E35,'[8]Prep Sorteo'!$A$7:$M$71,4,FALSE))</f>
        <v>5889293</v>
      </c>
      <c r="C35" s="28">
        <f>IF($E35="","",VLOOKUP($E35,'[8]Prep Sorteo'!$A$7:$M$71,9,FALSE))</f>
        <v>18698</v>
      </c>
      <c r="D35" s="28">
        <f>IF($E35="","",VLOOKUP($E35,'[8]Prep Sorteo'!$A$7:$M$71,11,FALSE))</f>
        <v>0</v>
      </c>
      <c r="E35" s="29">
        <v>7</v>
      </c>
      <c r="F35" s="42" t="str">
        <f>IF($E35="","",CONCATENATE(VLOOKUP($E35,'[8]Prep Sorteo'!$A$7:$M$71,2,FALSE),", ",VLOOKUP($E35,'[8]Prep Sorteo'!$A$7:$M$71,3,FALSE)))</f>
        <v>WARD, OLIVER</v>
      </c>
      <c r="G35" s="43"/>
      <c r="H35" s="46"/>
      <c r="I35" s="38"/>
      <c r="J35" s="38"/>
      <c r="AA35" s="34">
        <f>IF($E35="","",VLOOKUP($E35,'[8]Prep Sorteo'!$A$7:$M$71,10,FALSE))</f>
        <v>2</v>
      </c>
    </row>
    <row r="36" spans="1:27" s="33" customFormat="1" ht="18" customHeight="1">
      <c r="A36" s="35"/>
      <c r="B36" s="36"/>
      <c r="C36" s="37"/>
      <c r="D36" s="37"/>
      <c r="E36" s="44"/>
      <c r="F36" s="45"/>
      <c r="G36" s="46"/>
      <c r="H36" s="48" t="s">
        <v>24</v>
      </c>
      <c r="I36" s="41"/>
      <c r="J36" s="38"/>
      <c r="AA36" s="34">
        <f>IF($E36="","",VLOOKUP($E36,'[8]Prep Sorteo'!$A$7:$M$71,10,FALSE))</f>
      </c>
    </row>
    <row r="37" spans="1:27" s="33" customFormat="1" ht="18" customHeight="1">
      <c r="A37" s="35">
        <v>15</v>
      </c>
      <c r="B37" s="27">
        <f>IF($E37="","",VLOOKUP($E37,'[8]Prep Sorteo'!$A$7:$M$71,4,FALSE))</f>
        <v>0</v>
      </c>
      <c r="C37" s="28">
        <f>IF($E37="","",VLOOKUP($E37,'[8]Prep Sorteo'!$A$7:$M$71,9,FALSE))</f>
        <v>0</v>
      </c>
      <c r="D37" s="28">
        <f>IF($E37="","",VLOOKUP($E37,'[8]Prep Sorteo'!$A$7:$M$71,11,FALSE))</f>
        <v>0</v>
      </c>
      <c r="E37" s="29">
        <v>65</v>
      </c>
      <c r="F37" s="30" t="str">
        <f>IF($E37="","",CONCATENATE(VLOOKUP($E37,'[8]Prep Sorteo'!$A$7:$M$71,2,FALSE),", ",VLOOKUP($E37,'[8]Prep Sorteo'!$A$7:$M$71,3,FALSE)))</f>
        <v>Bye, </v>
      </c>
      <c r="G37" s="46"/>
      <c r="H37" s="38" t="s">
        <v>86</v>
      </c>
      <c r="I37" s="41"/>
      <c r="J37" s="38"/>
      <c r="AA37" s="34">
        <f>IF($E37="","",VLOOKUP($E37,'[8]Prep Sorteo'!$A$7:$M$71,10,FALSE))</f>
        <v>0</v>
      </c>
    </row>
    <row r="38" spans="1:27" s="33" customFormat="1" ht="18" customHeight="1">
      <c r="A38" s="35"/>
      <c r="B38" s="36"/>
      <c r="C38" s="37"/>
      <c r="D38" s="37"/>
      <c r="E38" s="38"/>
      <c r="F38" s="39"/>
      <c r="G38" s="48" t="s">
        <v>24</v>
      </c>
      <c r="H38" s="41"/>
      <c r="I38" s="41"/>
      <c r="J38" s="38"/>
      <c r="AA38" s="34">
        <f>IF($E38="","",VLOOKUP($E38,'[8]Prep Sorteo'!$A$7:$M$71,10,FALSE))</f>
      </c>
    </row>
    <row r="39" spans="1:27" s="33" customFormat="1" ht="18" customHeight="1">
      <c r="A39" s="26">
        <v>16</v>
      </c>
      <c r="B39" s="27">
        <f>IF($E39="","",VLOOKUP($E39,'[8]Prep Sorteo'!$A$7:$M$71,4,FALSE))</f>
        <v>5901401</v>
      </c>
      <c r="C39" s="28">
        <f>IF($E39="","",VLOOKUP($E39,'[8]Prep Sorteo'!$A$7:$M$71,9,FALSE))</f>
        <v>9361</v>
      </c>
      <c r="D39" s="28">
        <f>IF($E39="","",VLOOKUP($E39,'[8]Prep Sorteo'!$A$7:$M$71,11,FALSE))</f>
        <v>0</v>
      </c>
      <c r="E39" s="29">
        <v>2</v>
      </c>
      <c r="F39" s="42" t="str">
        <f>IF($E39="","",CONCATENATE(VLOOKUP($E39,'[8]Prep Sorteo'!$A$7:$M$71,2,FALSE),", ",VLOOKUP($E39,'[8]Prep Sorteo'!$A$7:$M$71,3,FALSE)))</f>
        <v>SANTE MARTI, ALVARO</v>
      </c>
      <c r="G39" s="41"/>
      <c r="H39" s="41"/>
      <c r="I39" s="41"/>
      <c r="J39" s="38"/>
      <c r="AA39" s="34">
        <f>IF($E39="","",VLOOKUP($E39,'[8]Prep Sorteo'!$A$7:$M$71,10,FALSE))</f>
        <v>19</v>
      </c>
    </row>
    <row r="40" spans="1:10" ht="13.5" thickBot="1">
      <c r="A40" s="50"/>
      <c r="B40" s="50"/>
      <c r="C40" s="50"/>
      <c r="D40" s="50"/>
      <c r="E40" s="50"/>
      <c r="F40" s="50"/>
      <c r="G40" s="51"/>
      <c r="H40" s="51"/>
      <c r="I40" s="51"/>
      <c r="J40" s="51"/>
    </row>
    <row r="41" spans="1:10" s="55" customFormat="1" ht="9" customHeight="1">
      <c r="A41" s="134" t="s">
        <v>25</v>
      </c>
      <c r="B41" s="135"/>
      <c r="C41" s="135"/>
      <c r="D41" s="136"/>
      <c r="E41" s="53" t="s">
        <v>26</v>
      </c>
      <c r="F41" s="54" t="s">
        <v>27</v>
      </c>
      <c r="G41" s="152" t="s">
        <v>28</v>
      </c>
      <c r="H41" s="153"/>
      <c r="I41" s="154" t="s">
        <v>29</v>
      </c>
      <c r="J41" s="155"/>
    </row>
    <row r="42" spans="1:10" s="55" customFormat="1" ht="9" customHeight="1" thickBot="1">
      <c r="A42" s="156">
        <v>41215</v>
      </c>
      <c r="B42" s="157"/>
      <c r="C42" s="157"/>
      <c r="D42" s="158"/>
      <c r="E42" s="56">
        <v>1</v>
      </c>
      <c r="F42" s="57" t="str">
        <f>F9</f>
        <v>CHIA LLADO, JUAN CARLO</v>
      </c>
      <c r="G42" s="137"/>
      <c r="H42" s="138"/>
      <c r="I42" s="139"/>
      <c r="J42" s="140"/>
    </row>
    <row r="43" spans="1:10" s="55" customFormat="1" ht="9" customHeight="1">
      <c r="A43" s="146" t="s">
        <v>30</v>
      </c>
      <c r="B43" s="147"/>
      <c r="C43" s="147"/>
      <c r="D43" s="148"/>
      <c r="E43" s="58">
        <v>2</v>
      </c>
      <c r="F43" s="59" t="str">
        <f>F39</f>
        <v>SANTE MARTI, ALVARO</v>
      </c>
      <c r="G43" s="137"/>
      <c r="H43" s="138"/>
      <c r="I43" s="139"/>
      <c r="J43" s="140"/>
    </row>
    <row r="44" spans="1:10" s="55" customFormat="1" ht="9" customHeight="1" thickBot="1">
      <c r="A44" s="149" t="s">
        <v>31</v>
      </c>
      <c r="B44" s="150"/>
      <c r="C44" s="150"/>
      <c r="D44" s="151"/>
      <c r="E44" s="58">
        <v>3</v>
      </c>
      <c r="F44" s="59" t="str">
        <f>IF($E$17=3,$F$17,IF($E$31=3,$F$31,""))</f>
        <v>MONTAMARTA CASTELLO, MIQUEL</v>
      </c>
      <c r="G44" s="137"/>
      <c r="H44" s="138"/>
      <c r="I44" s="139"/>
      <c r="J44" s="140"/>
    </row>
    <row r="45" spans="1:10" s="55" customFormat="1" ht="9" customHeight="1">
      <c r="A45" s="134" t="s">
        <v>32</v>
      </c>
      <c r="B45" s="135"/>
      <c r="C45" s="135"/>
      <c r="D45" s="136"/>
      <c r="E45" s="58">
        <v>4</v>
      </c>
      <c r="F45" s="59" t="str">
        <f>IF($E$17=4,$F$17,IF($E$31=4,$F$31,""))</f>
        <v>LLINAS VALENTINCIC, ANDREU</v>
      </c>
      <c r="G45" s="137"/>
      <c r="H45" s="138"/>
      <c r="I45" s="139"/>
      <c r="J45" s="140"/>
    </row>
    <row r="46" spans="1:10" s="55" customFormat="1" ht="9" customHeight="1" thickBot="1">
      <c r="A46" s="143"/>
      <c r="B46" s="144"/>
      <c r="C46" s="144"/>
      <c r="D46" s="145"/>
      <c r="E46" s="60"/>
      <c r="F46" s="61"/>
      <c r="G46" s="137"/>
      <c r="H46" s="138"/>
      <c r="I46" s="139"/>
      <c r="J46" s="140"/>
    </row>
    <row r="47" spans="1:10" s="55" customFormat="1" ht="9" customHeight="1">
      <c r="A47" s="134" t="s">
        <v>33</v>
      </c>
      <c r="B47" s="135"/>
      <c r="C47" s="135"/>
      <c r="D47" s="136"/>
      <c r="E47" s="60"/>
      <c r="F47" s="61"/>
      <c r="G47" s="137"/>
      <c r="H47" s="138"/>
      <c r="I47" s="139"/>
      <c r="J47" s="140"/>
    </row>
    <row r="48" spans="1:10" s="55" customFormat="1" ht="9" customHeight="1">
      <c r="A48" s="141" t="str">
        <f>I6</f>
        <v>PEP JORDI MATAS RAMIS</v>
      </c>
      <c r="B48" s="124"/>
      <c r="C48" s="124"/>
      <c r="D48" s="142"/>
      <c r="E48" s="60"/>
      <c r="F48" s="61"/>
      <c r="G48" s="137"/>
      <c r="H48" s="138"/>
      <c r="I48" s="139"/>
      <c r="J48" s="140"/>
    </row>
    <row r="49" spans="1:10" s="55" customFormat="1" ht="9" customHeight="1" thickBot="1">
      <c r="A49" s="126">
        <f>('[8]Prep Torneo'!$E$7)</f>
        <v>3208825</v>
      </c>
      <c r="B49" s="127"/>
      <c r="C49" s="127"/>
      <c r="D49" s="128"/>
      <c r="E49" s="62"/>
      <c r="F49" s="63"/>
      <c r="G49" s="129"/>
      <c r="H49" s="130"/>
      <c r="I49" s="131"/>
      <c r="J49" s="132"/>
    </row>
    <row r="50" spans="2:10" s="55" customFormat="1" ht="12.75">
      <c r="B50" s="64" t="s">
        <v>34</v>
      </c>
      <c r="F50" s="65"/>
      <c r="G50" s="65"/>
      <c r="H50" s="66"/>
      <c r="I50" s="133" t="s">
        <v>35</v>
      </c>
      <c r="J50" s="133"/>
    </row>
    <row r="51" spans="6:10" s="55" customFormat="1" ht="12.75">
      <c r="F51" s="67" t="s">
        <v>36</v>
      </c>
      <c r="G51" s="125" t="s">
        <v>37</v>
      </c>
      <c r="H51" s="125"/>
      <c r="I51" s="65"/>
      <c r="J51" s="66">
        <v>2</v>
      </c>
    </row>
    <row r="52" ht="12.75">
      <c r="J52" s="119">
        <v>41238</v>
      </c>
    </row>
    <row r="54" ht="12.75"/>
    <row r="55" ht="12.75"/>
  </sheetData>
  <sheetProtection password="CC8C" sheet="1" formatCells="0"/>
  <mergeCells count="35">
    <mergeCell ref="A6:E6"/>
    <mergeCell ref="A1:J1"/>
    <mergeCell ref="A2:J2"/>
    <mergeCell ref="A3:E3"/>
    <mergeCell ref="A4:E4"/>
    <mergeCell ref="A5:E5"/>
    <mergeCell ref="A41:D41"/>
    <mergeCell ref="G41:H41"/>
    <mergeCell ref="I41:J41"/>
    <mergeCell ref="A42:D42"/>
    <mergeCell ref="G42:H42"/>
    <mergeCell ref="I42:J42"/>
    <mergeCell ref="A43:D43"/>
    <mergeCell ref="G43:H43"/>
    <mergeCell ref="I43:J43"/>
    <mergeCell ref="A44:D44"/>
    <mergeCell ref="G44:H44"/>
    <mergeCell ref="I44:J44"/>
    <mergeCell ref="A45:D45"/>
    <mergeCell ref="G45:H45"/>
    <mergeCell ref="I45:J45"/>
    <mergeCell ref="A46:D46"/>
    <mergeCell ref="G46:H46"/>
    <mergeCell ref="I46:J46"/>
    <mergeCell ref="A47:D47"/>
    <mergeCell ref="G47:H47"/>
    <mergeCell ref="I47:J47"/>
    <mergeCell ref="A48:D48"/>
    <mergeCell ref="G48:H48"/>
    <mergeCell ref="I48:J48"/>
    <mergeCell ref="G51:H51"/>
    <mergeCell ref="A49:D49"/>
    <mergeCell ref="G49:H49"/>
    <mergeCell ref="I49:J49"/>
    <mergeCell ref="I50:J50"/>
  </mergeCells>
  <conditionalFormatting sqref="B9:D39 F9:F39">
    <cfRule type="expression" priority="2" dxfId="1" stopIfTrue="1">
      <formula>AND($E9&lt;=$J$9,$AA9&gt;0,$D9&lt;&gt;"LL")</formula>
    </cfRule>
  </conditionalFormatting>
  <conditionalFormatting sqref="E9 E13 E15 E19 E21 E23 E25 E27 E29 E31 E33 E35 E37 E39 E11 E17">
    <cfRule type="expression" priority="1" dxfId="0" stopIfTrue="1">
      <formula>AND($E9&lt;=$J$9,$AA9&gt;0,$D9&lt;&gt;"LL")</formula>
    </cfRule>
  </conditionalFormatting>
  <printOptions horizontalCentered="1" verticalCentered="1"/>
  <pageMargins left="0" right="0" top="0" bottom="0" header="0" footer="0"/>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WinuE</cp:lastModifiedBy>
  <dcterms:created xsi:type="dcterms:W3CDTF">2012-11-02T10:26:32Z</dcterms:created>
  <dcterms:modified xsi:type="dcterms:W3CDTF">2012-11-25T18:58:23Z</dcterms:modified>
  <cp:category/>
  <cp:version/>
  <cp:contentType/>
  <cp:contentStatus/>
</cp:coreProperties>
</file>